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CRSP-Shared/CRSP Projects/MIS Numbers/MIS2023/"/>
    </mc:Choice>
  </mc:AlternateContent>
  <xr:revisionPtr revIDLastSave="0" documentId="13_ncr:1_{CA5DFFC7-A7F4-424B-8831-9FDFA03FE99F}" xr6:coauthVersionLast="47" xr6:coauthVersionMax="47" xr10:uidLastSave="{00000000-0000-0000-0000-000000000000}"/>
  <bookViews>
    <workbookView xWindow="400" yWindow="740" windowWidth="27540" windowHeight="16740" tabRatio="691" firstSheet="13" activeTab="27" xr2:uid="{456F084E-9DF5-4DAF-B904-41D989B92CAC}"/>
  </bookViews>
  <sheets>
    <sheet name="CONTENTS" sheetId="23" r:id="rId1"/>
    <sheet name="2008" sheetId="22" r:id="rId2"/>
    <sheet name="2009" sheetId="21" r:id="rId3"/>
    <sheet name="2010" sheetId="20" r:id="rId4"/>
    <sheet name="2011" sheetId="19" r:id="rId5"/>
    <sheet name="2012" sheetId="18" r:id="rId6"/>
    <sheet name="2013" sheetId="17" r:id="rId7"/>
    <sheet name="2014" sheetId="16" r:id="rId8"/>
    <sheet name="2015" sheetId="15" r:id="rId9"/>
    <sheet name="2016" sheetId="14" r:id="rId10"/>
    <sheet name="2017" sheetId="13" r:id="rId11"/>
    <sheet name="2018" sheetId="1" r:id="rId12"/>
    <sheet name="2019" sheetId="25" r:id="rId13"/>
    <sheet name="2020" sheetId="27" r:id="rId14"/>
    <sheet name="2021" sheetId="28" r:id="rId15"/>
    <sheet name="2022" sheetId="29" r:id="rId16"/>
    <sheet name="2023" sheetId="30" r:id="rId17"/>
    <sheet name="s" sheetId="12" r:id="rId18"/>
    <sheet name="c" sheetId="11" r:id="rId19"/>
    <sheet name="pens s" sheetId="10" r:id="rId20"/>
    <sheet name="pens c" sheetId="9" r:id="rId21"/>
    <sheet name="lp+1" sheetId="8" r:id="rId22"/>
    <sheet name="lp+2" sheetId="7" r:id="rId23"/>
    <sheet name="lp+3" sheetId="6" r:id="rId24"/>
    <sheet name="c+1" sheetId="5" r:id="rId25"/>
    <sheet name="c+2" sheetId="4" r:id="rId26"/>
    <sheet name="c+3" sheetId="3" r:id="rId27"/>
    <sheet name="c+4" sheetId="2" r:id="rId2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2" l="1"/>
  <c r="P23" i="2"/>
  <c r="O23" i="2"/>
  <c r="N23" i="2"/>
  <c r="M23" i="2"/>
  <c r="L23" i="2"/>
  <c r="K23" i="2"/>
  <c r="J23" i="2"/>
  <c r="I23" i="2"/>
  <c r="H23" i="2"/>
  <c r="G23" i="2"/>
  <c r="F23" i="2"/>
  <c r="E23" i="2"/>
  <c r="D23" i="2"/>
  <c r="C23" i="2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C23" i="12"/>
  <c r="J20" i="30" l="1"/>
  <c r="Q27" i="2"/>
  <c r="Q20" i="2"/>
  <c r="Q19" i="2"/>
  <c r="Q18" i="2"/>
  <c r="Q17" i="2"/>
  <c r="Q16" i="2"/>
  <c r="Q15" i="2"/>
  <c r="Q14" i="2"/>
  <c r="Q13" i="2"/>
  <c r="Q12" i="2"/>
  <c r="Q11" i="2"/>
  <c r="Q10" i="2"/>
  <c r="Q9" i="2"/>
  <c r="Q8" i="2"/>
  <c r="Q7" i="2"/>
  <c r="Q6" i="2"/>
  <c r="Q5" i="2"/>
  <c r="Q4" i="2"/>
  <c r="Q27" i="3"/>
  <c r="Q22" i="3"/>
  <c r="Q20" i="3"/>
  <c r="Q19" i="3"/>
  <c r="Q18" i="3"/>
  <c r="Q17" i="3"/>
  <c r="Q16" i="3"/>
  <c r="Q15" i="3"/>
  <c r="Q14" i="3"/>
  <c r="Q13" i="3"/>
  <c r="Q12" i="3"/>
  <c r="Q11" i="3"/>
  <c r="Q10" i="3"/>
  <c r="Q9" i="3"/>
  <c r="Q8" i="3"/>
  <c r="Q7" i="3"/>
  <c r="Q6" i="3"/>
  <c r="Q5" i="3"/>
  <c r="Q4" i="3"/>
  <c r="Q22" i="4"/>
  <c r="Q20" i="4"/>
  <c r="Q19" i="4"/>
  <c r="Q18" i="4"/>
  <c r="Q17" i="4"/>
  <c r="Q16" i="4"/>
  <c r="Q15" i="4"/>
  <c r="Q14" i="4"/>
  <c r="Q13" i="4"/>
  <c r="Q12" i="4"/>
  <c r="Q11" i="4"/>
  <c r="Q10" i="4"/>
  <c r="Q9" i="4"/>
  <c r="Q8" i="4"/>
  <c r="Q7" i="4"/>
  <c r="Q6" i="4"/>
  <c r="Q5" i="4"/>
  <c r="Q4" i="4"/>
  <c r="Q12" i="5"/>
  <c r="Q11" i="5"/>
  <c r="Q10" i="5"/>
  <c r="Q9" i="5"/>
  <c r="Q8" i="5"/>
  <c r="Q7" i="5"/>
  <c r="Q6" i="5"/>
  <c r="Q5" i="5"/>
  <c r="Q4" i="5"/>
  <c r="Q20" i="5"/>
  <c r="Q19" i="5"/>
  <c r="Q18" i="5"/>
  <c r="Q17" i="5"/>
  <c r="Q16" i="5"/>
  <c r="Q15" i="5"/>
  <c r="Q14" i="5"/>
  <c r="Q13" i="5"/>
  <c r="Q27" i="6"/>
  <c r="Q26" i="6"/>
  <c r="Q25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Q9" i="6"/>
  <c r="Q8" i="6"/>
  <c r="Q7" i="6"/>
  <c r="Q6" i="6"/>
  <c r="Q5" i="6"/>
  <c r="Q4" i="6"/>
  <c r="Q27" i="7"/>
  <c r="Q26" i="7"/>
  <c r="Q25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Q9" i="7"/>
  <c r="Q8" i="7"/>
  <c r="Q7" i="7"/>
  <c r="Q6" i="7"/>
  <c r="Q5" i="7"/>
  <c r="Q4" i="7"/>
  <c r="Q27" i="8"/>
  <c r="Q26" i="8"/>
  <c r="Q25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Q7" i="8"/>
  <c r="Q6" i="8"/>
  <c r="Q5" i="8"/>
  <c r="Q4" i="8"/>
  <c r="Q27" i="9"/>
  <c r="Q26" i="9"/>
  <c r="Q25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Q9" i="9"/>
  <c r="Q8" i="9"/>
  <c r="Q7" i="9"/>
  <c r="Q6" i="9"/>
  <c r="Q5" i="9"/>
  <c r="Q4" i="9"/>
  <c r="Q27" i="10"/>
  <c r="Q26" i="10"/>
  <c r="Q25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9" i="10"/>
  <c r="Q8" i="10"/>
  <c r="Q7" i="10"/>
  <c r="Q6" i="10"/>
  <c r="Q5" i="10"/>
  <c r="Q4" i="10"/>
  <c r="Q20" i="11"/>
  <c r="Q19" i="11"/>
  <c r="Q18" i="11"/>
  <c r="Q17" i="11"/>
  <c r="Q16" i="11"/>
  <c r="Q15" i="11"/>
  <c r="Q14" i="11"/>
  <c r="Q13" i="11"/>
  <c r="Q12" i="11"/>
  <c r="Q11" i="11"/>
  <c r="Q10" i="11"/>
  <c r="Q9" i="11"/>
  <c r="Q8" i="11"/>
  <c r="Q7" i="11"/>
  <c r="Q6" i="11"/>
  <c r="Q5" i="11"/>
  <c r="Q4" i="11"/>
  <c r="Q5" i="12"/>
  <c r="Q6" i="12"/>
  <c r="Q7" i="12"/>
  <c r="Q8" i="12"/>
  <c r="Q9" i="12"/>
  <c r="Q10" i="12"/>
  <c r="Q11" i="12"/>
  <c r="Q12" i="12"/>
  <c r="Q13" i="12"/>
  <c r="Q14" i="12"/>
  <c r="Q15" i="12"/>
  <c r="Q16" i="12"/>
  <c r="Q17" i="12"/>
  <c r="Q18" i="12"/>
  <c r="Q19" i="12"/>
  <c r="Q20" i="12"/>
  <c r="Q4" i="12"/>
  <c r="L20" i="30"/>
  <c r="L21" i="30" s="1"/>
  <c r="L24" i="30" s="1"/>
  <c r="K20" i="30"/>
  <c r="K21" i="30" s="1"/>
  <c r="K24" i="30" s="1"/>
  <c r="J19" i="30"/>
  <c r="J23" i="30" s="1"/>
  <c r="J22" i="30" s="1"/>
  <c r="Q25" i="4" s="1"/>
  <c r="I20" i="30"/>
  <c r="I21" i="30" s="1"/>
  <c r="I24" i="30" s="1"/>
  <c r="Q27" i="5" s="1"/>
  <c r="H20" i="30"/>
  <c r="H21" i="30" s="1"/>
  <c r="H24" i="30" s="1"/>
  <c r="G20" i="30"/>
  <c r="G19" i="30" s="1"/>
  <c r="G23" i="30" s="1"/>
  <c r="G22" i="30" s="1"/>
  <c r="F20" i="30"/>
  <c r="F19" i="30" s="1"/>
  <c r="F23" i="30" s="1"/>
  <c r="F22" i="30" s="1"/>
  <c r="E20" i="30"/>
  <c r="E21" i="30" s="1"/>
  <c r="E24" i="30" s="1"/>
  <c r="D20" i="30"/>
  <c r="D21" i="30" s="1"/>
  <c r="D24" i="30" s="1"/>
  <c r="C20" i="30"/>
  <c r="C19" i="30" s="1"/>
  <c r="C23" i="30" s="1"/>
  <c r="C22" i="30" s="1"/>
  <c r="Q25" i="11" s="1"/>
  <c r="B20" i="30"/>
  <c r="B19" i="30" s="1"/>
  <c r="B23" i="30" s="1"/>
  <c r="B22" i="30" s="1"/>
  <c r="Q25" i="12" s="1"/>
  <c r="H19" i="30"/>
  <c r="H23" i="30" s="1"/>
  <c r="H22" i="30" s="1"/>
  <c r="E19" i="28"/>
  <c r="B20" i="29"/>
  <c r="B21" i="29" s="1"/>
  <c r="B24" i="29" s="1"/>
  <c r="P27" i="12" s="1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P20" i="3"/>
  <c r="P19" i="3"/>
  <c r="P18" i="3"/>
  <c r="P17" i="3"/>
  <c r="P16" i="3"/>
  <c r="P15" i="3"/>
  <c r="P14" i="3"/>
  <c r="P13" i="3"/>
  <c r="P12" i="3"/>
  <c r="P11" i="3"/>
  <c r="P10" i="3"/>
  <c r="P9" i="3"/>
  <c r="P8" i="3"/>
  <c r="P7" i="3"/>
  <c r="P6" i="3"/>
  <c r="P5" i="3"/>
  <c r="P4" i="3"/>
  <c r="P20" i="4"/>
  <c r="P19" i="4"/>
  <c r="P18" i="4"/>
  <c r="P17" i="4"/>
  <c r="P16" i="4"/>
  <c r="P15" i="4"/>
  <c r="P14" i="4"/>
  <c r="P13" i="4"/>
  <c r="P12" i="4"/>
  <c r="P11" i="4"/>
  <c r="P10" i="4"/>
  <c r="P9" i="4"/>
  <c r="P8" i="4"/>
  <c r="P7" i="4"/>
  <c r="P6" i="4"/>
  <c r="P5" i="4"/>
  <c r="P4" i="4"/>
  <c r="P20" i="5"/>
  <c r="P19" i="5"/>
  <c r="P18" i="5"/>
  <c r="P17" i="5"/>
  <c r="P16" i="5"/>
  <c r="P15" i="5"/>
  <c r="P14" i="5"/>
  <c r="P13" i="5"/>
  <c r="P12" i="5"/>
  <c r="P11" i="5"/>
  <c r="P10" i="5"/>
  <c r="P9" i="5"/>
  <c r="P8" i="5"/>
  <c r="P7" i="5"/>
  <c r="P6" i="5"/>
  <c r="P5" i="5"/>
  <c r="P4" i="5"/>
  <c r="P20" i="6"/>
  <c r="P19" i="6"/>
  <c r="P18" i="6"/>
  <c r="P17" i="6"/>
  <c r="P16" i="6"/>
  <c r="P15" i="6"/>
  <c r="P14" i="6"/>
  <c r="P13" i="6"/>
  <c r="P12" i="6"/>
  <c r="P11" i="6"/>
  <c r="P10" i="6"/>
  <c r="P9" i="6"/>
  <c r="P8" i="6"/>
  <c r="P7" i="6"/>
  <c r="P6" i="6"/>
  <c r="P5" i="6"/>
  <c r="P4" i="6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P6" i="7"/>
  <c r="P5" i="7"/>
  <c r="P4" i="7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P7" i="8"/>
  <c r="P6" i="8"/>
  <c r="P5" i="8"/>
  <c r="P4" i="8"/>
  <c r="P20" i="9"/>
  <c r="P19" i="9"/>
  <c r="P18" i="9"/>
  <c r="P17" i="9"/>
  <c r="P16" i="9"/>
  <c r="P15" i="9"/>
  <c r="P14" i="9"/>
  <c r="P13" i="9"/>
  <c r="P12" i="9"/>
  <c r="P11" i="9"/>
  <c r="P10" i="9"/>
  <c r="P9" i="9"/>
  <c r="P8" i="9"/>
  <c r="P7" i="9"/>
  <c r="P6" i="9"/>
  <c r="P5" i="9"/>
  <c r="P4" i="9"/>
  <c r="P20" i="10"/>
  <c r="P19" i="10"/>
  <c r="P18" i="10"/>
  <c r="P17" i="10"/>
  <c r="P16" i="10"/>
  <c r="P15" i="10"/>
  <c r="P14" i="10"/>
  <c r="P13" i="10"/>
  <c r="P12" i="10"/>
  <c r="P11" i="10"/>
  <c r="P10" i="10"/>
  <c r="P9" i="10"/>
  <c r="P8" i="10"/>
  <c r="P7" i="10"/>
  <c r="P6" i="10"/>
  <c r="P5" i="10"/>
  <c r="P4" i="10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4" i="11"/>
  <c r="P5" i="12"/>
  <c r="P6" i="12"/>
  <c r="P7" i="12"/>
  <c r="P8" i="12"/>
  <c r="P10" i="12"/>
  <c r="P11" i="12"/>
  <c r="P12" i="12"/>
  <c r="P13" i="12"/>
  <c r="P14" i="12"/>
  <c r="P15" i="12"/>
  <c r="P16" i="12"/>
  <c r="P17" i="12"/>
  <c r="P18" i="12"/>
  <c r="P19" i="12"/>
  <c r="P20" i="12"/>
  <c r="P4" i="12"/>
  <c r="L20" i="29"/>
  <c r="L21" i="29" s="1"/>
  <c r="L24" i="29" s="1"/>
  <c r="P27" i="2" s="1"/>
  <c r="K20" i="29"/>
  <c r="K21" i="29" s="1"/>
  <c r="K24" i="29" s="1"/>
  <c r="P27" i="3" s="1"/>
  <c r="J20" i="29"/>
  <c r="J21" i="29" s="1"/>
  <c r="J24" i="29" s="1"/>
  <c r="P27" i="4" s="1"/>
  <c r="I20" i="29"/>
  <c r="I21" i="29" s="1"/>
  <c r="I24" i="29" s="1"/>
  <c r="P27" i="5" s="1"/>
  <c r="H20" i="29"/>
  <c r="H21" i="29" s="1"/>
  <c r="H24" i="29" s="1"/>
  <c r="P27" i="6" s="1"/>
  <c r="G20" i="29"/>
  <c r="G21" i="29" s="1"/>
  <c r="G24" i="29" s="1"/>
  <c r="P27" i="7" s="1"/>
  <c r="F20" i="29"/>
  <c r="F21" i="29" s="1"/>
  <c r="F24" i="29" s="1"/>
  <c r="P27" i="8" s="1"/>
  <c r="E20" i="29"/>
  <c r="E21" i="29" s="1"/>
  <c r="E24" i="29" s="1"/>
  <c r="P27" i="9" s="1"/>
  <c r="D20" i="29"/>
  <c r="D21" i="29" s="1"/>
  <c r="D24" i="29" s="1"/>
  <c r="P27" i="10" s="1"/>
  <c r="C20" i="29"/>
  <c r="C21" i="29" s="1"/>
  <c r="C24" i="29" s="1"/>
  <c r="P27" i="11" s="1"/>
  <c r="D19" i="29"/>
  <c r="D23" i="29" s="1"/>
  <c r="D22" i="29" s="1"/>
  <c r="P25" i="10" s="1"/>
  <c r="O26" i="8"/>
  <c r="O27" i="8"/>
  <c r="O25" i="8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5" i="5"/>
  <c r="O26" i="5"/>
  <c r="O27" i="5"/>
  <c r="O4" i="5"/>
  <c r="O5" i="4"/>
  <c r="O6" i="4"/>
  <c r="O7" i="4"/>
  <c r="O8" i="4"/>
  <c r="O9" i="4"/>
  <c r="O10" i="4"/>
  <c r="O11" i="4"/>
  <c r="O12" i="4"/>
  <c r="O13" i="4"/>
  <c r="O14" i="4"/>
  <c r="O15" i="4"/>
  <c r="O16" i="4"/>
  <c r="O17" i="4"/>
  <c r="O18" i="4"/>
  <c r="O19" i="4"/>
  <c r="O20" i="4"/>
  <c r="O21" i="4"/>
  <c r="O22" i="4"/>
  <c r="O25" i="4"/>
  <c r="O26" i="4"/>
  <c r="O27" i="4"/>
  <c r="O4" i="4"/>
  <c r="O5" i="3"/>
  <c r="O6" i="3"/>
  <c r="O7" i="3"/>
  <c r="O8" i="3"/>
  <c r="O9" i="3"/>
  <c r="O10" i="3"/>
  <c r="O11" i="3"/>
  <c r="O12" i="3"/>
  <c r="O13" i="3"/>
  <c r="O14" i="3"/>
  <c r="O15" i="3"/>
  <c r="O16" i="3"/>
  <c r="O17" i="3"/>
  <c r="O18" i="3"/>
  <c r="O19" i="3"/>
  <c r="O20" i="3"/>
  <c r="O21" i="3"/>
  <c r="O22" i="3"/>
  <c r="O25" i="3"/>
  <c r="O26" i="3"/>
  <c r="O27" i="3"/>
  <c r="O4" i="3"/>
  <c r="O25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6" i="2"/>
  <c r="O27" i="2"/>
  <c r="O4" i="2"/>
  <c r="O5" i="8"/>
  <c r="O6" i="8"/>
  <c r="O7" i="8"/>
  <c r="O8" i="8"/>
  <c r="O9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4" i="8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5" i="7"/>
  <c r="O26" i="7"/>
  <c r="O27" i="7"/>
  <c r="O4" i="7"/>
  <c r="O25" i="6"/>
  <c r="N25" i="6"/>
  <c r="N26" i="6"/>
  <c r="N27" i="6"/>
  <c r="O5" i="6"/>
  <c r="O6" i="6"/>
  <c r="O7" i="6"/>
  <c r="O8" i="6"/>
  <c r="O9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O26" i="6"/>
  <c r="O27" i="6"/>
  <c r="O4" i="6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C20" i="28"/>
  <c r="C19" i="28"/>
  <c r="O21" i="11"/>
  <c r="O22" i="11"/>
  <c r="C23" i="28"/>
  <c r="C22" i="28"/>
  <c r="O25" i="11"/>
  <c r="O26" i="11"/>
  <c r="C21" i="28"/>
  <c r="C24" i="28"/>
  <c r="O27" i="11"/>
  <c r="O4" i="11"/>
  <c r="O5" i="10"/>
  <c r="O6" i="10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D20" i="28"/>
  <c r="D19" i="28"/>
  <c r="O21" i="10"/>
  <c r="O22" i="10"/>
  <c r="D23" i="28"/>
  <c r="D22" i="28"/>
  <c r="O25" i="10"/>
  <c r="O26" i="10"/>
  <c r="D21" i="28"/>
  <c r="D24" i="28"/>
  <c r="O27" i="10"/>
  <c r="O4" i="10"/>
  <c r="E20" i="28"/>
  <c r="E23" i="28"/>
  <c r="E22" i="28"/>
  <c r="O25" i="9"/>
  <c r="O26" i="9"/>
  <c r="E21" i="28"/>
  <c r="E24" i="28"/>
  <c r="O27" i="9"/>
  <c r="O5" i="9"/>
  <c r="O6" i="9"/>
  <c r="O7" i="9"/>
  <c r="O8" i="9"/>
  <c r="O9" i="9"/>
  <c r="O10" i="9"/>
  <c r="O11" i="9"/>
  <c r="O12" i="9"/>
  <c r="O13" i="9"/>
  <c r="O14" i="9"/>
  <c r="O15" i="9"/>
  <c r="O16" i="9"/>
  <c r="O17" i="9"/>
  <c r="O18" i="9"/>
  <c r="O19" i="9"/>
  <c r="O20" i="9"/>
  <c r="O21" i="9"/>
  <c r="O22" i="9"/>
  <c r="O4" i="9"/>
  <c r="B20" i="28"/>
  <c r="B19" i="28"/>
  <c r="B23" i="28"/>
  <c r="B22" i="28"/>
  <c r="O25" i="12"/>
  <c r="O26" i="12"/>
  <c r="B21" i="28"/>
  <c r="B24" i="28"/>
  <c r="O27" i="12"/>
  <c r="O5" i="12"/>
  <c r="O6" i="12"/>
  <c r="O7" i="12"/>
  <c r="O8" i="12"/>
  <c r="O9" i="12"/>
  <c r="O10" i="12"/>
  <c r="O11" i="12"/>
  <c r="O12" i="12"/>
  <c r="O13" i="12"/>
  <c r="O14" i="12"/>
  <c r="O15" i="12"/>
  <c r="O16" i="12"/>
  <c r="O17" i="12"/>
  <c r="O18" i="12"/>
  <c r="O19" i="12"/>
  <c r="O20" i="12"/>
  <c r="O21" i="12"/>
  <c r="O22" i="12"/>
  <c r="O4" i="12"/>
  <c r="L20" i="28"/>
  <c r="L21" i="28"/>
  <c r="L24" i="28"/>
  <c r="K20" i="28"/>
  <c r="K21" i="28"/>
  <c r="K24" i="28"/>
  <c r="J20" i="28"/>
  <c r="J21" i="28"/>
  <c r="J24" i="28"/>
  <c r="I20" i="28"/>
  <c r="I21" i="28"/>
  <c r="I24" i="28"/>
  <c r="H20" i="28"/>
  <c r="H21" i="28"/>
  <c r="H24" i="28"/>
  <c r="G20" i="28"/>
  <c r="G21" i="28"/>
  <c r="G24" i="28"/>
  <c r="F20" i="28"/>
  <c r="F21" i="28"/>
  <c r="F24" i="28"/>
  <c r="L19" i="28"/>
  <c r="L23" i="28"/>
  <c r="L22" i="28"/>
  <c r="K19" i="28"/>
  <c r="K23" i="28"/>
  <c r="K22" i="28"/>
  <c r="J19" i="28"/>
  <c r="J23" i="28"/>
  <c r="J22" i="28"/>
  <c r="I19" i="28"/>
  <c r="I23" i="28"/>
  <c r="I22" i="28"/>
  <c r="H19" i="28"/>
  <c r="H23" i="28"/>
  <c r="H22" i="28"/>
  <c r="G19" i="28"/>
  <c r="G23" i="28"/>
  <c r="G22" i="28"/>
  <c r="F19" i="28"/>
  <c r="F23" i="28"/>
  <c r="F22" i="28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5" i="2"/>
  <c r="N26" i="2"/>
  <c r="N27" i="2"/>
  <c r="N4" i="2"/>
  <c r="N5" i="3"/>
  <c r="N6" i="3"/>
  <c r="N7" i="3"/>
  <c r="N8" i="3"/>
  <c r="N9" i="3"/>
  <c r="N10" i="3"/>
  <c r="N11" i="3"/>
  <c r="N12" i="3"/>
  <c r="N13" i="3"/>
  <c r="N14" i="3"/>
  <c r="N15" i="3"/>
  <c r="N16" i="3"/>
  <c r="N17" i="3"/>
  <c r="N18" i="3"/>
  <c r="N19" i="3"/>
  <c r="N20" i="3"/>
  <c r="N21" i="3"/>
  <c r="N22" i="3"/>
  <c r="N25" i="3"/>
  <c r="N26" i="3"/>
  <c r="N27" i="3"/>
  <c r="N4" i="3"/>
  <c r="N5" i="4"/>
  <c r="N6" i="4"/>
  <c r="N7" i="4"/>
  <c r="N8" i="4"/>
  <c r="N9" i="4"/>
  <c r="N10" i="4"/>
  <c r="N11" i="4"/>
  <c r="N12" i="4"/>
  <c r="N13" i="4"/>
  <c r="N14" i="4"/>
  <c r="N15" i="4"/>
  <c r="N16" i="4"/>
  <c r="N17" i="4"/>
  <c r="N18" i="4"/>
  <c r="N19" i="4"/>
  <c r="N20" i="4"/>
  <c r="N21" i="4"/>
  <c r="N22" i="4"/>
  <c r="N25" i="4"/>
  <c r="N26" i="4"/>
  <c r="N27" i="4"/>
  <c r="N4" i="4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5" i="5"/>
  <c r="N26" i="5"/>
  <c r="N27" i="5"/>
  <c r="N4" i="5"/>
  <c r="N25" i="12"/>
  <c r="N26" i="12"/>
  <c r="N27" i="12"/>
  <c r="N27" i="11"/>
  <c r="N25" i="11"/>
  <c r="N26" i="11"/>
  <c r="N25" i="10"/>
  <c r="N26" i="10"/>
  <c r="N27" i="10"/>
  <c r="N25" i="9"/>
  <c r="N26" i="9"/>
  <c r="N27" i="9"/>
  <c r="N25" i="8"/>
  <c r="N26" i="8"/>
  <c r="N27" i="8"/>
  <c r="N25" i="7"/>
  <c r="N26" i="7"/>
  <c r="N27" i="7"/>
  <c r="N21" i="6"/>
  <c r="N22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4" i="6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4" i="7"/>
  <c r="N22" i="8"/>
  <c r="N5" i="8"/>
  <c r="N6" i="8"/>
  <c r="N7" i="8"/>
  <c r="N8" i="8"/>
  <c r="N9" i="8"/>
  <c r="N10" i="8"/>
  <c r="N11" i="8"/>
  <c r="N12" i="8"/>
  <c r="N13" i="8"/>
  <c r="N14" i="8"/>
  <c r="N15" i="8"/>
  <c r="N16" i="8"/>
  <c r="N17" i="8"/>
  <c r="N18" i="8"/>
  <c r="N19" i="8"/>
  <c r="N20" i="8"/>
  <c r="N21" i="8"/>
  <c r="N4" i="8"/>
  <c r="N5" i="9"/>
  <c r="N6" i="9"/>
  <c r="N7" i="9"/>
  <c r="N8" i="9"/>
  <c r="N9" i="9"/>
  <c r="N10" i="9"/>
  <c r="N11" i="9"/>
  <c r="N12" i="9"/>
  <c r="N13" i="9"/>
  <c r="N14" i="9"/>
  <c r="N15" i="9"/>
  <c r="N16" i="9"/>
  <c r="N17" i="9"/>
  <c r="N18" i="9"/>
  <c r="N19" i="9"/>
  <c r="N20" i="9"/>
  <c r="N21" i="9"/>
  <c r="N22" i="9"/>
  <c r="N4" i="9"/>
  <c r="N5" i="10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4" i="10"/>
  <c r="N5" i="11"/>
  <c r="N6" i="11"/>
  <c r="N7" i="11"/>
  <c r="N8" i="11"/>
  <c r="N9" i="11"/>
  <c r="N10" i="11"/>
  <c r="N11" i="11"/>
  <c r="N12" i="11"/>
  <c r="N13" i="11"/>
  <c r="N14" i="11"/>
  <c r="N15" i="11"/>
  <c r="N16" i="11"/>
  <c r="N17" i="11"/>
  <c r="N18" i="11"/>
  <c r="N19" i="11"/>
  <c r="N20" i="11"/>
  <c r="N21" i="11"/>
  <c r="N22" i="11"/>
  <c r="N4" i="11"/>
  <c r="N4" i="12"/>
  <c r="N5" i="12"/>
  <c r="N6" i="12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C4" i="23"/>
  <c r="D4" i="23"/>
  <c r="E4" i="23"/>
  <c r="F4" i="23"/>
  <c r="G4" i="23"/>
  <c r="H4" i="23"/>
  <c r="H22" i="1"/>
  <c r="L22" i="1"/>
  <c r="B4" i="1"/>
  <c r="C4" i="1"/>
  <c r="D4" i="1"/>
  <c r="E4" i="1"/>
  <c r="F4" i="1"/>
  <c r="G4" i="1"/>
  <c r="H4" i="1"/>
  <c r="I4" i="1"/>
  <c r="J4" i="1"/>
  <c r="K4" i="1"/>
  <c r="L4" i="1"/>
  <c r="B5" i="1"/>
  <c r="C5" i="1"/>
  <c r="D5" i="1"/>
  <c r="E5" i="1"/>
  <c r="F5" i="1"/>
  <c r="G5" i="1"/>
  <c r="H5" i="1"/>
  <c r="I5" i="1"/>
  <c r="J5" i="1"/>
  <c r="K5" i="1"/>
  <c r="L5" i="1"/>
  <c r="B6" i="1"/>
  <c r="C6" i="1"/>
  <c r="D6" i="1"/>
  <c r="E6" i="1"/>
  <c r="F6" i="1"/>
  <c r="G6" i="1"/>
  <c r="H6" i="1"/>
  <c r="I6" i="1"/>
  <c r="J6" i="1"/>
  <c r="K6" i="1"/>
  <c r="L6" i="1"/>
  <c r="B7" i="1"/>
  <c r="C7" i="1"/>
  <c r="D7" i="1"/>
  <c r="E7" i="1"/>
  <c r="F7" i="1"/>
  <c r="G7" i="1"/>
  <c r="H7" i="1"/>
  <c r="I7" i="1"/>
  <c r="J7" i="1"/>
  <c r="K7" i="1"/>
  <c r="L7" i="1"/>
  <c r="B8" i="1"/>
  <c r="C8" i="1"/>
  <c r="D8" i="1"/>
  <c r="E8" i="1"/>
  <c r="F8" i="1"/>
  <c r="G8" i="1"/>
  <c r="H8" i="1"/>
  <c r="I8" i="1"/>
  <c r="J8" i="1"/>
  <c r="K8" i="1"/>
  <c r="L8" i="1"/>
  <c r="B9" i="1"/>
  <c r="C9" i="1"/>
  <c r="D9" i="1"/>
  <c r="E9" i="1"/>
  <c r="F9" i="1"/>
  <c r="G9" i="1"/>
  <c r="H9" i="1"/>
  <c r="I9" i="1"/>
  <c r="J9" i="1"/>
  <c r="K9" i="1"/>
  <c r="L9" i="1"/>
  <c r="B10" i="1"/>
  <c r="C10" i="1"/>
  <c r="D10" i="1"/>
  <c r="E10" i="1"/>
  <c r="F10" i="1"/>
  <c r="G10" i="1"/>
  <c r="H10" i="1"/>
  <c r="I10" i="1"/>
  <c r="J10" i="1"/>
  <c r="K10" i="1"/>
  <c r="L10" i="1"/>
  <c r="B11" i="1"/>
  <c r="C11" i="1"/>
  <c r="D11" i="1"/>
  <c r="E11" i="1"/>
  <c r="F11" i="1"/>
  <c r="G11" i="1"/>
  <c r="H11" i="1"/>
  <c r="I11" i="1"/>
  <c r="J11" i="1"/>
  <c r="K11" i="1"/>
  <c r="L11" i="1"/>
  <c r="B12" i="1"/>
  <c r="C12" i="1"/>
  <c r="D12" i="1"/>
  <c r="E12" i="1"/>
  <c r="F12" i="1"/>
  <c r="G12" i="1"/>
  <c r="H12" i="1"/>
  <c r="I12" i="1"/>
  <c r="J12" i="1"/>
  <c r="K12" i="1"/>
  <c r="L12" i="1"/>
  <c r="B13" i="1"/>
  <c r="C13" i="1"/>
  <c r="D13" i="1"/>
  <c r="E13" i="1"/>
  <c r="F13" i="1"/>
  <c r="G13" i="1"/>
  <c r="H13" i="1"/>
  <c r="I13" i="1"/>
  <c r="J13" i="1"/>
  <c r="K13" i="1"/>
  <c r="L13" i="1"/>
  <c r="B14" i="1"/>
  <c r="C14" i="1"/>
  <c r="D14" i="1"/>
  <c r="E14" i="1"/>
  <c r="F14" i="1"/>
  <c r="G14" i="1"/>
  <c r="H14" i="1"/>
  <c r="I14" i="1"/>
  <c r="J14" i="1"/>
  <c r="K14" i="1"/>
  <c r="L14" i="1"/>
  <c r="B15" i="1"/>
  <c r="C15" i="1"/>
  <c r="D15" i="1"/>
  <c r="E15" i="1"/>
  <c r="F15" i="1"/>
  <c r="G15" i="1"/>
  <c r="H15" i="1"/>
  <c r="I15" i="1"/>
  <c r="J15" i="1"/>
  <c r="K15" i="1"/>
  <c r="L15" i="1"/>
  <c r="B16" i="1"/>
  <c r="C16" i="1"/>
  <c r="D16" i="1"/>
  <c r="E16" i="1"/>
  <c r="F16" i="1"/>
  <c r="G16" i="1"/>
  <c r="H16" i="1"/>
  <c r="I16" i="1"/>
  <c r="J16" i="1"/>
  <c r="K16" i="1"/>
  <c r="L16" i="1"/>
  <c r="B17" i="1"/>
  <c r="C17" i="1"/>
  <c r="D17" i="1"/>
  <c r="E17" i="1"/>
  <c r="F17" i="1"/>
  <c r="G17" i="1"/>
  <c r="H17" i="1"/>
  <c r="I17" i="1"/>
  <c r="J17" i="1"/>
  <c r="K17" i="1"/>
  <c r="L17" i="1"/>
  <c r="B18" i="1"/>
  <c r="C18" i="1"/>
  <c r="D18" i="1"/>
  <c r="E18" i="1"/>
  <c r="F18" i="1"/>
  <c r="G18" i="1"/>
  <c r="H18" i="1"/>
  <c r="I18" i="1"/>
  <c r="J18" i="1"/>
  <c r="K18" i="1"/>
  <c r="L18" i="1"/>
  <c r="I19" i="1"/>
  <c r="B3" i="1"/>
  <c r="C3" i="1"/>
  <c r="D3" i="1"/>
  <c r="E3" i="1"/>
  <c r="F3" i="1"/>
  <c r="G3" i="1"/>
  <c r="H3" i="1"/>
  <c r="I3" i="1"/>
  <c r="J3" i="1"/>
  <c r="K3" i="1"/>
  <c r="L3" i="1"/>
  <c r="B2" i="1"/>
  <c r="C2" i="1"/>
  <c r="D2" i="1"/>
  <c r="E2" i="1"/>
  <c r="F2" i="1"/>
  <c r="G2" i="1"/>
  <c r="H2" i="1"/>
  <c r="I2" i="1"/>
  <c r="J2" i="1"/>
  <c r="K2" i="1"/>
  <c r="L2" i="1"/>
  <c r="L22" i="2"/>
  <c r="L27" i="2"/>
  <c r="L24" i="1"/>
  <c r="L21" i="2"/>
  <c r="L25" i="2"/>
  <c r="L26" i="2"/>
  <c r="L23" i="1"/>
  <c r="L22" i="3"/>
  <c r="L27" i="3"/>
  <c r="K24" i="1"/>
  <c r="L21" i="3"/>
  <c r="L25" i="3"/>
  <c r="L26" i="3"/>
  <c r="K23" i="1"/>
  <c r="L22" i="4"/>
  <c r="L27" i="4"/>
  <c r="J24" i="1"/>
  <c r="L21" i="4"/>
  <c r="L25" i="4"/>
  <c r="L22" i="5"/>
  <c r="L27" i="5"/>
  <c r="I24" i="1"/>
  <c r="L21" i="5"/>
  <c r="L25" i="5"/>
  <c r="L26" i="5"/>
  <c r="I23" i="1"/>
  <c r="L22" i="6"/>
  <c r="L27" i="6"/>
  <c r="H24" i="1"/>
  <c r="L21" i="6"/>
  <c r="L25" i="6"/>
  <c r="L26" i="6"/>
  <c r="H23" i="1"/>
  <c r="L22" i="7"/>
  <c r="L27" i="7"/>
  <c r="G24" i="1"/>
  <c r="L21" i="7"/>
  <c r="L25" i="7"/>
  <c r="L26" i="7"/>
  <c r="G23" i="1"/>
  <c r="L22" i="8"/>
  <c r="L27" i="8"/>
  <c r="F24" i="1"/>
  <c r="L21" i="8"/>
  <c r="F19" i="1"/>
  <c r="L22" i="9"/>
  <c r="L27" i="9"/>
  <c r="E24" i="1"/>
  <c r="L21" i="9"/>
  <c r="L25" i="9"/>
  <c r="L25" i="10"/>
  <c r="L26" i="10"/>
  <c r="D23" i="1"/>
  <c r="L22" i="10"/>
  <c r="L27" i="10"/>
  <c r="D24" i="1"/>
  <c r="L21" i="10"/>
  <c r="D19" i="1"/>
  <c r="L22" i="11"/>
  <c r="L27" i="11"/>
  <c r="C24" i="1"/>
  <c r="L21" i="11"/>
  <c r="L25" i="11"/>
  <c r="L26" i="11"/>
  <c r="C23" i="1"/>
  <c r="L22" i="12"/>
  <c r="L27" i="12"/>
  <c r="B24" i="1"/>
  <c r="L21" i="12"/>
  <c r="L25" i="12"/>
  <c r="B22" i="1"/>
  <c r="E20" i="1"/>
  <c r="G22" i="1"/>
  <c r="F20" i="1"/>
  <c r="B19" i="1"/>
  <c r="J19" i="1"/>
  <c r="J20" i="1"/>
  <c r="L26" i="9"/>
  <c r="E23" i="1"/>
  <c r="E22" i="1"/>
  <c r="L26" i="4"/>
  <c r="J23" i="1"/>
  <c r="J22" i="1"/>
  <c r="B20" i="1"/>
  <c r="K22" i="1"/>
  <c r="C22" i="1"/>
  <c r="L26" i="12"/>
  <c r="B23" i="1"/>
  <c r="L25" i="8"/>
  <c r="L19" i="1"/>
  <c r="H19" i="1"/>
  <c r="L20" i="1"/>
  <c r="H20" i="1"/>
  <c r="D20" i="1"/>
  <c r="D22" i="1"/>
  <c r="E19" i="1"/>
  <c r="I20" i="1"/>
  <c r="K19" i="1"/>
  <c r="G19" i="1"/>
  <c r="C19" i="1"/>
  <c r="K20" i="1"/>
  <c r="G20" i="1"/>
  <c r="C20" i="1"/>
  <c r="I22" i="1"/>
  <c r="K9" i="10"/>
  <c r="J9" i="10"/>
  <c r="L26" i="8"/>
  <c r="F23" i="1"/>
  <c r="F22" i="1"/>
  <c r="B3" i="22"/>
  <c r="C3" i="22"/>
  <c r="D3" i="22"/>
  <c r="E3" i="22"/>
  <c r="F3" i="22"/>
  <c r="G3" i="22"/>
  <c r="H3" i="22"/>
  <c r="I3" i="22"/>
  <c r="J3" i="22"/>
  <c r="K3" i="22"/>
  <c r="L3" i="22"/>
  <c r="B4" i="22"/>
  <c r="C4" i="22"/>
  <c r="D4" i="22"/>
  <c r="E4" i="22"/>
  <c r="F4" i="22"/>
  <c r="G4" i="22"/>
  <c r="H4" i="22"/>
  <c r="I4" i="22"/>
  <c r="J4" i="22"/>
  <c r="K4" i="22"/>
  <c r="L4" i="22"/>
  <c r="B5" i="22"/>
  <c r="C5" i="22"/>
  <c r="D5" i="22"/>
  <c r="E5" i="22"/>
  <c r="F5" i="22"/>
  <c r="G5" i="22"/>
  <c r="H5" i="22"/>
  <c r="I5" i="22"/>
  <c r="J5" i="22"/>
  <c r="K5" i="22"/>
  <c r="L5" i="22"/>
  <c r="B6" i="22"/>
  <c r="C6" i="22"/>
  <c r="D6" i="22"/>
  <c r="E6" i="22"/>
  <c r="F6" i="22"/>
  <c r="G6" i="22"/>
  <c r="H6" i="22"/>
  <c r="I6" i="22"/>
  <c r="J6" i="22"/>
  <c r="K6" i="22"/>
  <c r="L6" i="22"/>
  <c r="B7" i="22"/>
  <c r="C7" i="22"/>
  <c r="D7" i="22"/>
  <c r="E7" i="22"/>
  <c r="F7" i="22"/>
  <c r="G7" i="22"/>
  <c r="H7" i="22"/>
  <c r="I7" i="22"/>
  <c r="J7" i="22"/>
  <c r="K7" i="22"/>
  <c r="L7" i="22"/>
  <c r="B8" i="22"/>
  <c r="C8" i="22"/>
  <c r="D8" i="22"/>
  <c r="E8" i="22"/>
  <c r="F8" i="22"/>
  <c r="G8" i="22"/>
  <c r="H8" i="22"/>
  <c r="I8" i="22"/>
  <c r="J8" i="22"/>
  <c r="K8" i="22"/>
  <c r="L8" i="22"/>
  <c r="B9" i="22"/>
  <c r="C9" i="22"/>
  <c r="D9" i="22"/>
  <c r="E9" i="22"/>
  <c r="F9" i="22"/>
  <c r="G9" i="22"/>
  <c r="H9" i="22"/>
  <c r="I9" i="22"/>
  <c r="J9" i="22"/>
  <c r="K9" i="22"/>
  <c r="L9" i="22"/>
  <c r="B10" i="22"/>
  <c r="C10" i="22"/>
  <c r="D10" i="22"/>
  <c r="E10" i="22"/>
  <c r="F10" i="22"/>
  <c r="G10" i="22"/>
  <c r="H10" i="22"/>
  <c r="I10" i="22"/>
  <c r="J10" i="22"/>
  <c r="K10" i="22"/>
  <c r="L10" i="22"/>
  <c r="B11" i="22"/>
  <c r="C11" i="22"/>
  <c r="D11" i="22"/>
  <c r="E11" i="22"/>
  <c r="F11" i="22"/>
  <c r="G11" i="22"/>
  <c r="H11" i="22"/>
  <c r="I11" i="22"/>
  <c r="J11" i="22"/>
  <c r="K11" i="22"/>
  <c r="L11" i="22"/>
  <c r="B12" i="22"/>
  <c r="C12" i="22"/>
  <c r="D12" i="22"/>
  <c r="E12" i="22"/>
  <c r="F12" i="22"/>
  <c r="G12" i="22"/>
  <c r="H12" i="22"/>
  <c r="I12" i="22"/>
  <c r="J12" i="22"/>
  <c r="K12" i="22"/>
  <c r="L12" i="22"/>
  <c r="B13" i="22"/>
  <c r="C13" i="22"/>
  <c r="D13" i="22"/>
  <c r="E13" i="22"/>
  <c r="F13" i="22"/>
  <c r="G13" i="22"/>
  <c r="H13" i="22"/>
  <c r="I13" i="22"/>
  <c r="J13" i="22"/>
  <c r="K13" i="22"/>
  <c r="L13" i="22"/>
  <c r="B14" i="22"/>
  <c r="C14" i="22"/>
  <c r="D14" i="22"/>
  <c r="E14" i="22"/>
  <c r="F14" i="22"/>
  <c r="G14" i="22"/>
  <c r="H14" i="22"/>
  <c r="I14" i="22"/>
  <c r="J14" i="22"/>
  <c r="K14" i="22"/>
  <c r="L14" i="22"/>
  <c r="B15" i="22"/>
  <c r="C15" i="22"/>
  <c r="D15" i="22"/>
  <c r="E15" i="22"/>
  <c r="F15" i="22"/>
  <c r="G15" i="22"/>
  <c r="H15" i="22"/>
  <c r="I15" i="22"/>
  <c r="J15" i="22"/>
  <c r="K15" i="22"/>
  <c r="L15" i="22"/>
  <c r="B16" i="22"/>
  <c r="C16" i="22"/>
  <c r="D16" i="22"/>
  <c r="E16" i="22"/>
  <c r="F16" i="22"/>
  <c r="G16" i="22"/>
  <c r="H16" i="22"/>
  <c r="I16" i="22"/>
  <c r="J16" i="22"/>
  <c r="K16" i="22"/>
  <c r="L16" i="22"/>
  <c r="B17" i="22"/>
  <c r="C17" i="22"/>
  <c r="D17" i="22"/>
  <c r="E17" i="22"/>
  <c r="F17" i="22"/>
  <c r="G17" i="22"/>
  <c r="H17" i="22"/>
  <c r="I17" i="22"/>
  <c r="J17" i="22"/>
  <c r="K17" i="22"/>
  <c r="L17" i="22"/>
  <c r="B18" i="22"/>
  <c r="C18" i="22"/>
  <c r="D18" i="22"/>
  <c r="E18" i="22"/>
  <c r="F18" i="22"/>
  <c r="G18" i="22"/>
  <c r="H18" i="22"/>
  <c r="I18" i="22"/>
  <c r="J18" i="22"/>
  <c r="K18" i="22"/>
  <c r="L18" i="22"/>
  <c r="B19" i="22"/>
  <c r="C19" i="22"/>
  <c r="D19" i="22"/>
  <c r="E19" i="22"/>
  <c r="F19" i="22"/>
  <c r="G19" i="22"/>
  <c r="H19" i="22"/>
  <c r="I19" i="22"/>
  <c r="J19" i="22"/>
  <c r="K19" i="22"/>
  <c r="L19" i="22"/>
  <c r="B20" i="22"/>
  <c r="C20" i="22"/>
  <c r="D20" i="22"/>
  <c r="E20" i="22"/>
  <c r="F20" i="22"/>
  <c r="G20" i="22"/>
  <c r="H20" i="22"/>
  <c r="I20" i="22"/>
  <c r="J20" i="22"/>
  <c r="K20" i="22"/>
  <c r="L20" i="22"/>
  <c r="B23" i="22"/>
  <c r="C23" i="22"/>
  <c r="D23" i="22"/>
  <c r="E23" i="22"/>
  <c r="F23" i="22"/>
  <c r="G23" i="22"/>
  <c r="H23" i="22"/>
  <c r="I23" i="22"/>
  <c r="J23" i="22"/>
  <c r="K23" i="22"/>
  <c r="L23" i="22"/>
  <c r="B24" i="22"/>
  <c r="C24" i="22"/>
  <c r="D24" i="22"/>
  <c r="E24" i="22"/>
  <c r="F24" i="22"/>
  <c r="G24" i="22"/>
  <c r="H24" i="22"/>
  <c r="I24" i="22"/>
  <c r="J24" i="22"/>
  <c r="K24" i="22"/>
  <c r="L24" i="22"/>
  <c r="B25" i="22"/>
  <c r="C25" i="22"/>
  <c r="D25" i="22"/>
  <c r="E25" i="22"/>
  <c r="F25" i="22"/>
  <c r="G25" i="22"/>
  <c r="H25" i="22"/>
  <c r="I25" i="22"/>
  <c r="J25" i="22"/>
  <c r="K25" i="22"/>
  <c r="L25" i="22"/>
  <c r="L2" i="22"/>
  <c r="K2" i="22"/>
  <c r="J2" i="22"/>
  <c r="I2" i="22"/>
  <c r="H2" i="22"/>
  <c r="G2" i="22"/>
  <c r="F2" i="22"/>
  <c r="E2" i="22"/>
  <c r="D2" i="22"/>
  <c r="C2" i="22"/>
  <c r="B2" i="22"/>
  <c r="B3" i="21"/>
  <c r="C3" i="21"/>
  <c r="D3" i="21"/>
  <c r="E3" i="21"/>
  <c r="F3" i="21"/>
  <c r="G3" i="21"/>
  <c r="H3" i="21"/>
  <c r="I3" i="21"/>
  <c r="J3" i="21"/>
  <c r="K3" i="21"/>
  <c r="L3" i="21"/>
  <c r="B4" i="21"/>
  <c r="C4" i="21"/>
  <c r="D4" i="21"/>
  <c r="E4" i="21"/>
  <c r="F4" i="21"/>
  <c r="G4" i="21"/>
  <c r="H4" i="21"/>
  <c r="I4" i="21"/>
  <c r="J4" i="21"/>
  <c r="K4" i="21"/>
  <c r="L4" i="21"/>
  <c r="B5" i="21"/>
  <c r="C5" i="21"/>
  <c r="D5" i="21"/>
  <c r="E5" i="21"/>
  <c r="F5" i="21"/>
  <c r="G5" i="21"/>
  <c r="H5" i="21"/>
  <c r="I5" i="21"/>
  <c r="J5" i="21"/>
  <c r="K5" i="21"/>
  <c r="L5" i="21"/>
  <c r="B6" i="21"/>
  <c r="C6" i="21"/>
  <c r="D6" i="21"/>
  <c r="E6" i="21"/>
  <c r="F6" i="21"/>
  <c r="G6" i="21"/>
  <c r="H6" i="21"/>
  <c r="I6" i="21"/>
  <c r="J6" i="21"/>
  <c r="K6" i="21"/>
  <c r="L6" i="21"/>
  <c r="B7" i="21"/>
  <c r="C7" i="21"/>
  <c r="D7" i="21"/>
  <c r="E7" i="21"/>
  <c r="F7" i="21"/>
  <c r="G7" i="21"/>
  <c r="H7" i="21"/>
  <c r="I7" i="21"/>
  <c r="J7" i="21"/>
  <c r="K7" i="21"/>
  <c r="L7" i="21"/>
  <c r="B8" i="21"/>
  <c r="C8" i="21"/>
  <c r="D8" i="21"/>
  <c r="E8" i="21"/>
  <c r="F8" i="21"/>
  <c r="G8" i="21"/>
  <c r="H8" i="21"/>
  <c r="I8" i="21"/>
  <c r="J8" i="21"/>
  <c r="K8" i="21"/>
  <c r="L8" i="21"/>
  <c r="B9" i="21"/>
  <c r="C9" i="21"/>
  <c r="D9" i="21"/>
  <c r="E9" i="21"/>
  <c r="F9" i="21"/>
  <c r="G9" i="21"/>
  <c r="H9" i="21"/>
  <c r="I9" i="21"/>
  <c r="J9" i="21"/>
  <c r="K9" i="21"/>
  <c r="L9" i="21"/>
  <c r="B10" i="21"/>
  <c r="C10" i="21"/>
  <c r="D10" i="21"/>
  <c r="E10" i="21"/>
  <c r="F10" i="21"/>
  <c r="G10" i="21"/>
  <c r="H10" i="21"/>
  <c r="I10" i="21"/>
  <c r="J10" i="21"/>
  <c r="K10" i="21"/>
  <c r="L10" i="21"/>
  <c r="B11" i="21"/>
  <c r="C11" i="21"/>
  <c r="D11" i="21"/>
  <c r="E11" i="21"/>
  <c r="F11" i="21"/>
  <c r="G11" i="21"/>
  <c r="H11" i="21"/>
  <c r="I11" i="21"/>
  <c r="J11" i="21"/>
  <c r="K11" i="21"/>
  <c r="L11" i="21"/>
  <c r="B12" i="21"/>
  <c r="C12" i="21"/>
  <c r="D12" i="21"/>
  <c r="E12" i="21"/>
  <c r="F12" i="21"/>
  <c r="G12" i="21"/>
  <c r="H12" i="21"/>
  <c r="I12" i="21"/>
  <c r="J12" i="21"/>
  <c r="K12" i="21"/>
  <c r="L12" i="21"/>
  <c r="B13" i="21"/>
  <c r="C13" i="21"/>
  <c r="D13" i="21"/>
  <c r="E13" i="21"/>
  <c r="F13" i="21"/>
  <c r="G13" i="21"/>
  <c r="H13" i="21"/>
  <c r="I13" i="21"/>
  <c r="J13" i="21"/>
  <c r="K13" i="21"/>
  <c r="L13" i="21"/>
  <c r="B14" i="21"/>
  <c r="C14" i="21"/>
  <c r="D14" i="21"/>
  <c r="E14" i="21"/>
  <c r="F14" i="21"/>
  <c r="G14" i="21"/>
  <c r="H14" i="21"/>
  <c r="I14" i="21"/>
  <c r="J14" i="21"/>
  <c r="K14" i="21"/>
  <c r="L14" i="21"/>
  <c r="B15" i="21"/>
  <c r="C15" i="21"/>
  <c r="D15" i="21"/>
  <c r="E15" i="21"/>
  <c r="F15" i="21"/>
  <c r="G15" i="21"/>
  <c r="H15" i="21"/>
  <c r="I15" i="21"/>
  <c r="J15" i="21"/>
  <c r="K15" i="21"/>
  <c r="L15" i="21"/>
  <c r="B16" i="21"/>
  <c r="C16" i="21"/>
  <c r="D16" i="21"/>
  <c r="E16" i="21"/>
  <c r="F16" i="21"/>
  <c r="G16" i="21"/>
  <c r="H16" i="21"/>
  <c r="I16" i="21"/>
  <c r="J16" i="21"/>
  <c r="K16" i="21"/>
  <c r="L16" i="21"/>
  <c r="B17" i="21"/>
  <c r="C17" i="21"/>
  <c r="D17" i="21"/>
  <c r="E17" i="21"/>
  <c r="F17" i="21"/>
  <c r="G17" i="21"/>
  <c r="H17" i="21"/>
  <c r="I17" i="21"/>
  <c r="J17" i="21"/>
  <c r="K17" i="21"/>
  <c r="L17" i="21"/>
  <c r="B18" i="21"/>
  <c r="C18" i="21"/>
  <c r="D18" i="21"/>
  <c r="E18" i="21"/>
  <c r="F18" i="21"/>
  <c r="G18" i="21"/>
  <c r="H18" i="21"/>
  <c r="I18" i="21"/>
  <c r="J18" i="21"/>
  <c r="K18" i="21"/>
  <c r="L18" i="21"/>
  <c r="B19" i="21"/>
  <c r="C19" i="21"/>
  <c r="D19" i="21"/>
  <c r="E19" i="21"/>
  <c r="F19" i="21"/>
  <c r="G19" i="21"/>
  <c r="H19" i="21"/>
  <c r="I19" i="21"/>
  <c r="J19" i="21"/>
  <c r="K19" i="21"/>
  <c r="L19" i="21"/>
  <c r="B20" i="21"/>
  <c r="C20" i="21"/>
  <c r="D20" i="21"/>
  <c r="E20" i="21"/>
  <c r="F20" i="21"/>
  <c r="G20" i="21"/>
  <c r="H20" i="21"/>
  <c r="I20" i="21"/>
  <c r="J20" i="21"/>
  <c r="K20" i="21"/>
  <c r="L20" i="21"/>
  <c r="B23" i="21"/>
  <c r="C23" i="21"/>
  <c r="D23" i="21"/>
  <c r="E23" i="21"/>
  <c r="F23" i="21"/>
  <c r="G23" i="21"/>
  <c r="H23" i="21"/>
  <c r="I23" i="21"/>
  <c r="J23" i="21"/>
  <c r="K23" i="21"/>
  <c r="L23" i="21"/>
  <c r="B24" i="21"/>
  <c r="C24" i="21"/>
  <c r="D24" i="21"/>
  <c r="E24" i="21"/>
  <c r="F24" i="21"/>
  <c r="G24" i="21"/>
  <c r="H24" i="21"/>
  <c r="I24" i="21"/>
  <c r="J24" i="21"/>
  <c r="K24" i="21"/>
  <c r="L24" i="21"/>
  <c r="B25" i="21"/>
  <c r="C25" i="21"/>
  <c r="D25" i="21"/>
  <c r="E25" i="21"/>
  <c r="F25" i="21"/>
  <c r="G25" i="21"/>
  <c r="H25" i="21"/>
  <c r="I25" i="21"/>
  <c r="J25" i="21"/>
  <c r="K25" i="21"/>
  <c r="L25" i="21"/>
  <c r="L2" i="21"/>
  <c r="K2" i="21"/>
  <c r="J2" i="21"/>
  <c r="I2" i="21"/>
  <c r="H2" i="21"/>
  <c r="G2" i="21"/>
  <c r="F2" i="21"/>
  <c r="E2" i="21"/>
  <c r="D2" i="21"/>
  <c r="C2" i="21"/>
  <c r="B2" i="21"/>
  <c r="B23" i="20"/>
  <c r="C23" i="20"/>
  <c r="D23" i="20"/>
  <c r="E23" i="20"/>
  <c r="F23" i="20"/>
  <c r="G23" i="20"/>
  <c r="H23" i="20"/>
  <c r="I23" i="20"/>
  <c r="J23" i="20"/>
  <c r="K23" i="20"/>
  <c r="L23" i="20"/>
  <c r="B24" i="20"/>
  <c r="C24" i="20"/>
  <c r="D24" i="20"/>
  <c r="E24" i="20"/>
  <c r="F24" i="20"/>
  <c r="G24" i="20"/>
  <c r="H24" i="20"/>
  <c r="I24" i="20"/>
  <c r="J24" i="20"/>
  <c r="K24" i="20"/>
  <c r="L24" i="20"/>
  <c r="B25" i="20"/>
  <c r="C25" i="20"/>
  <c r="D25" i="20"/>
  <c r="E25" i="20"/>
  <c r="F25" i="20"/>
  <c r="G25" i="20"/>
  <c r="H25" i="20"/>
  <c r="I25" i="20"/>
  <c r="J25" i="20"/>
  <c r="K25" i="20"/>
  <c r="L25" i="20"/>
  <c r="B23" i="19"/>
  <c r="C23" i="19"/>
  <c r="D23" i="19"/>
  <c r="E23" i="19"/>
  <c r="F23" i="19"/>
  <c r="G23" i="19"/>
  <c r="H23" i="19"/>
  <c r="I23" i="19"/>
  <c r="J23" i="19"/>
  <c r="K23" i="19"/>
  <c r="L23" i="19"/>
  <c r="B24" i="19"/>
  <c r="C24" i="19"/>
  <c r="D24" i="19"/>
  <c r="E24" i="19"/>
  <c r="F24" i="19"/>
  <c r="G24" i="19"/>
  <c r="H24" i="19"/>
  <c r="I24" i="19"/>
  <c r="J24" i="19"/>
  <c r="K24" i="19"/>
  <c r="L24" i="19"/>
  <c r="B25" i="19"/>
  <c r="C25" i="19"/>
  <c r="D25" i="19"/>
  <c r="E25" i="19"/>
  <c r="F25" i="19"/>
  <c r="G25" i="19"/>
  <c r="H25" i="19"/>
  <c r="I25" i="19"/>
  <c r="J25" i="19"/>
  <c r="K25" i="19"/>
  <c r="L25" i="19"/>
  <c r="D23" i="17"/>
  <c r="E23" i="17"/>
  <c r="F23" i="17"/>
  <c r="G23" i="17"/>
  <c r="H23" i="17"/>
  <c r="I23" i="17"/>
  <c r="J23" i="17"/>
  <c r="K23" i="17"/>
  <c r="L23" i="17"/>
  <c r="D24" i="17"/>
  <c r="E24" i="17"/>
  <c r="F24" i="17"/>
  <c r="G24" i="17"/>
  <c r="H24" i="17"/>
  <c r="I24" i="17"/>
  <c r="J24" i="17"/>
  <c r="K24" i="17"/>
  <c r="L24" i="17"/>
  <c r="D25" i="17"/>
  <c r="E25" i="17"/>
  <c r="F25" i="17"/>
  <c r="G25" i="17"/>
  <c r="H25" i="17"/>
  <c r="I25" i="17"/>
  <c r="J25" i="17"/>
  <c r="K25" i="17"/>
  <c r="L25" i="17"/>
  <c r="D23" i="16"/>
  <c r="E23" i="16"/>
  <c r="F23" i="16"/>
  <c r="G23" i="16"/>
  <c r="H23" i="16"/>
  <c r="I23" i="16"/>
  <c r="J23" i="16"/>
  <c r="K23" i="16"/>
  <c r="L23" i="16"/>
  <c r="D24" i="16"/>
  <c r="E24" i="16"/>
  <c r="F24" i="16"/>
  <c r="G24" i="16"/>
  <c r="H24" i="16"/>
  <c r="I24" i="16"/>
  <c r="J24" i="16"/>
  <c r="K24" i="16"/>
  <c r="L24" i="16"/>
  <c r="D25" i="16"/>
  <c r="E25" i="16"/>
  <c r="F25" i="16"/>
  <c r="G25" i="16"/>
  <c r="H25" i="16"/>
  <c r="I25" i="16"/>
  <c r="J25" i="16"/>
  <c r="K25" i="16"/>
  <c r="L25" i="16"/>
  <c r="B23" i="15"/>
  <c r="C23" i="15"/>
  <c r="D23" i="15"/>
  <c r="E23" i="15"/>
  <c r="F23" i="15"/>
  <c r="G23" i="15"/>
  <c r="H23" i="15"/>
  <c r="I23" i="15"/>
  <c r="J23" i="15"/>
  <c r="K23" i="15"/>
  <c r="L23" i="15"/>
  <c r="B24" i="15"/>
  <c r="C24" i="15"/>
  <c r="D24" i="15"/>
  <c r="E24" i="15"/>
  <c r="F24" i="15"/>
  <c r="G24" i="15"/>
  <c r="H24" i="15"/>
  <c r="I24" i="15"/>
  <c r="J24" i="15"/>
  <c r="K24" i="15"/>
  <c r="L24" i="15"/>
  <c r="B25" i="15"/>
  <c r="C25" i="15"/>
  <c r="D25" i="15"/>
  <c r="E25" i="15"/>
  <c r="F25" i="15"/>
  <c r="G25" i="15"/>
  <c r="H25" i="15"/>
  <c r="I25" i="15"/>
  <c r="J25" i="15"/>
  <c r="K25" i="15"/>
  <c r="L25" i="15"/>
  <c r="B3" i="20"/>
  <c r="C3" i="20"/>
  <c r="D3" i="20"/>
  <c r="E3" i="20"/>
  <c r="F3" i="20"/>
  <c r="G3" i="20"/>
  <c r="H3" i="20"/>
  <c r="I3" i="20"/>
  <c r="J3" i="20"/>
  <c r="K3" i="20"/>
  <c r="L3" i="20"/>
  <c r="B4" i="20"/>
  <c r="C4" i="20"/>
  <c r="D4" i="20"/>
  <c r="E4" i="20"/>
  <c r="F4" i="20"/>
  <c r="G4" i="20"/>
  <c r="H4" i="20"/>
  <c r="I4" i="20"/>
  <c r="J4" i="20"/>
  <c r="K4" i="20"/>
  <c r="L4" i="20"/>
  <c r="B5" i="20"/>
  <c r="C5" i="20"/>
  <c r="D5" i="20"/>
  <c r="E5" i="20"/>
  <c r="F5" i="20"/>
  <c r="G5" i="20"/>
  <c r="H5" i="20"/>
  <c r="I5" i="20"/>
  <c r="J5" i="20"/>
  <c r="K5" i="20"/>
  <c r="L5" i="20"/>
  <c r="B6" i="20"/>
  <c r="C6" i="20"/>
  <c r="D6" i="20"/>
  <c r="E6" i="20"/>
  <c r="F6" i="20"/>
  <c r="G6" i="20"/>
  <c r="H6" i="20"/>
  <c r="I6" i="20"/>
  <c r="J6" i="20"/>
  <c r="K6" i="20"/>
  <c r="L6" i="20"/>
  <c r="B7" i="20"/>
  <c r="C7" i="20"/>
  <c r="D7" i="20"/>
  <c r="E7" i="20"/>
  <c r="F7" i="20"/>
  <c r="G7" i="20"/>
  <c r="H7" i="20"/>
  <c r="I7" i="20"/>
  <c r="J7" i="20"/>
  <c r="K7" i="20"/>
  <c r="L7" i="20"/>
  <c r="B8" i="20"/>
  <c r="C8" i="20"/>
  <c r="D8" i="20"/>
  <c r="E8" i="20"/>
  <c r="F8" i="20"/>
  <c r="G8" i="20"/>
  <c r="H8" i="20"/>
  <c r="I8" i="20"/>
  <c r="J8" i="20"/>
  <c r="K8" i="20"/>
  <c r="L8" i="20"/>
  <c r="B9" i="20"/>
  <c r="C9" i="20"/>
  <c r="D9" i="20"/>
  <c r="E9" i="20"/>
  <c r="F9" i="20"/>
  <c r="G9" i="20"/>
  <c r="H9" i="20"/>
  <c r="I9" i="20"/>
  <c r="J9" i="20"/>
  <c r="K9" i="20"/>
  <c r="L9" i="20"/>
  <c r="B10" i="20"/>
  <c r="C10" i="20"/>
  <c r="D10" i="20"/>
  <c r="E10" i="20"/>
  <c r="F10" i="20"/>
  <c r="G10" i="20"/>
  <c r="H10" i="20"/>
  <c r="I10" i="20"/>
  <c r="J10" i="20"/>
  <c r="K10" i="20"/>
  <c r="L10" i="20"/>
  <c r="B11" i="20"/>
  <c r="C11" i="20"/>
  <c r="D11" i="20"/>
  <c r="E11" i="20"/>
  <c r="F11" i="20"/>
  <c r="G11" i="20"/>
  <c r="H11" i="20"/>
  <c r="I11" i="20"/>
  <c r="J11" i="20"/>
  <c r="K11" i="20"/>
  <c r="L11" i="20"/>
  <c r="B12" i="20"/>
  <c r="C12" i="20"/>
  <c r="D12" i="20"/>
  <c r="E12" i="20"/>
  <c r="F12" i="20"/>
  <c r="G12" i="20"/>
  <c r="H12" i="20"/>
  <c r="I12" i="20"/>
  <c r="J12" i="20"/>
  <c r="K12" i="20"/>
  <c r="L12" i="20"/>
  <c r="B13" i="20"/>
  <c r="C13" i="20"/>
  <c r="D13" i="20"/>
  <c r="E13" i="20"/>
  <c r="F13" i="20"/>
  <c r="G13" i="20"/>
  <c r="H13" i="20"/>
  <c r="I13" i="20"/>
  <c r="J13" i="20"/>
  <c r="K13" i="20"/>
  <c r="L13" i="20"/>
  <c r="B14" i="20"/>
  <c r="C14" i="20"/>
  <c r="D14" i="20"/>
  <c r="E14" i="20"/>
  <c r="F14" i="20"/>
  <c r="G14" i="20"/>
  <c r="H14" i="20"/>
  <c r="I14" i="20"/>
  <c r="J14" i="20"/>
  <c r="K14" i="20"/>
  <c r="L14" i="20"/>
  <c r="B15" i="20"/>
  <c r="C15" i="20"/>
  <c r="D15" i="20"/>
  <c r="E15" i="20"/>
  <c r="F15" i="20"/>
  <c r="G15" i="20"/>
  <c r="H15" i="20"/>
  <c r="I15" i="20"/>
  <c r="J15" i="20"/>
  <c r="K15" i="20"/>
  <c r="L15" i="20"/>
  <c r="B16" i="20"/>
  <c r="C16" i="20"/>
  <c r="D16" i="20"/>
  <c r="E16" i="20"/>
  <c r="F16" i="20"/>
  <c r="G16" i="20"/>
  <c r="H16" i="20"/>
  <c r="I16" i="20"/>
  <c r="J16" i="20"/>
  <c r="K16" i="20"/>
  <c r="L16" i="20"/>
  <c r="B17" i="20"/>
  <c r="C17" i="20"/>
  <c r="D17" i="20"/>
  <c r="E17" i="20"/>
  <c r="F17" i="20"/>
  <c r="G17" i="20"/>
  <c r="H17" i="20"/>
  <c r="I17" i="20"/>
  <c r="J17" i="20"/>
  <c r="K17" i="20"/>
  <c r="L17" i="20"/>
  <c r="B18" i="20"/>
  <c r="C18" i="20"/>
  <c r="D18" i="20"/>
  <c r="E18" i="20"/>
  <c r="F18" i="20"/>
  <c r="G18" i="20"/>
  <c r="H18" i="20"/>
  <c r="I18" i="20"/>
  <c r="J18" i="20"/>
  <c r="K18" i="20"/>
  <c r="L18" i="20"/>
  <c r="B19" i="20"/>
  <c r="C19" i="20"/>
  <c r="D19" i="20"/>
  <c r="E19" i="20"/>
  <c r="F19" i="20"/>
  <c r="G19" i="20"/>
  <c r="H19" i="20"/>
  <c r="I19" i="20"/>
  <c r="J19" i="20"/>
  <c r="K19" i="20"/>
  <c r="L19" i="20"/>
  <c r="B20" i="20"/>
  <c r="C20" i="20"/>
  <c r="D20" i="20"/>
  <c r="E20" i="20"/>
  <c r="F20" i="20"/>
  <c r="G20" i="20"/>
  <c r="H20" i="20"/>
  <c r="I20" i="20"/>
  <c r="J20" i="20"/>
  <c r="K20" i="20"/>
  <c r="L20" i="20"/>
  <c r="L2" i="20"/>
  <c r="K2" i="20"/>
  <c r="J2" i="20"/>
  <c r="I2" i="20"/>
  <c r="H2" i="20"/>
  <c r="G2" i="20"/>
  <c r="F2" i="20"/>
  <c r="E2" i="20"/>
  <c r="D2" i="20"/>
  <c r="C2" i="20"/>
  <c r="B2" i="20"/>
  <c r="B3" i="19"/>
  <c r="C3" i="19"/>
  <c r="D3" i="19"/>
  <c r="E3" i="19"/>
  <c r="F3" i="19"/>
  <c r="G3" i="19"/>
  <c r="H3" i="19"/>
  <c r="I3" i="19"/>
  <c r="J3" i="19"/>
  <c r="K3" i="19"/>
  <c r="L3" i="19"/>
  <c r="B4" i="19"/>
  <c r="C4" i="19"/>
  <c r="D4" i="19"/>
  <c r="E4" i="19"/>
  <c r="F4" i="19"/>
  <c r="G4" i="19"/>
  <c r="H4" i="19"/>
  <c r="I4" i="19"/>
  <c r="J4" i="19"/>
  <c r="K4" i="19"/>
  <c r="L4" i="19"/>
  <c r="B5" i="19"/>
  <c r="C5" i="19"/>
  <c r="D5" i="19"/>
  <c r="E5" i="19"/>
  <c r="F5" i="19"/>
  <c r="G5" i="19"/>
  <c r="H5" i="19"/>
  <c r="I5" i="19"/>
  <c r="J5" i="19"/>
  <c r="K5" i="19"/>
  <c r="L5" i="19"/>
  <c r="B6" i="19"/>
  <c r="C6" i="19"/>
  <c r="D6" i="19"/>
  <c r="E6" i="19"/>
  <c r="F6" i="19"/>
  <c r="G6" i="19"/>
  <c r="H6" i="19"/>
  <c r="I6" i="19"/>
  <c r="J6" i="19"/>
  <c r="K6" i="19"/>
  <c r="L6" i="19"/>
  <c r="B7" i="19"/>
  <c r="C7" i="19"/>
  <c r="D7" i="19"/>
  <c r="E7" i="19"/>
  <c r="F7" i="19"/>
  <c r="G7" i="19"/>
  <c r="H7" i="19"/>
  <c r="I7" i="19"/>
  <c r="J7" i="19"/>
  <c r="K7" i="19"/>
  <c r="L7" i="19"/>
  <c r="B8" i="19"/>
  <c r="C8" i="19"/>
  <c r="D8" i="19"/>
  <c r="E8" i="19"/>
  <c r="F8" i="19"/>
  <c r="G8" i="19"/>
  <c r="H8" i="19"/>
  <c r="I8" i="19"/>
  <c r="J8" i="19"/>
  <c r="K8" i="19"/>
  <c r="L8" i="19"/>
  <c r="B9" i="19"/>
  <c r="C9" i="19"/>
  <c r="D9" i="19"/>
  <c r="E9" i="19"/>
  <c r="F9" i="19"/>
  <c r="G9" i="19"/>
  <c r="H9" i="19"/>
  <c r="I9" i="19"/>
  <c r="J9" i="19"/>
  <c r="K9" i="19"/>
  <c r="L9" i="19"/>
  <c r="B10" i="19"/>
  <c r="C10" i="19"/>
  <c r="D10" i="19"/>
  <c r="E10" i="19"/>
  <c r="F10" i="19"/>
  <c r="G10" i="19"/>
  <c r="H10" i="19"/>
  <c r="I10" i="19"/>
  <c r="J10" i="19"/>
  <c r="K10" i="19"/>
  <c r="L10" i="19"/>
  <c r="B11" i="19"/>
  <c r="C11" i="19"/>
  <c r="D11" i="19"/>
  <c r="E11" i="19"/>
  <c r="F11" i="19"/>
  <c r="G11" i="19"/>
  <c r="H11" i="19"/>
  <c r="I11" i="19"/>
  <c r="J11" i="19"/>
  <c r="K11" i="19"/>
  <c r="L11" i="19"/>
  <c r="B12" i="19"/>
  <c r="C12" i="19"/>
  <c r="D12" i="19"/>
  <c r="E12" i="19"/>
  <c r="F12" i="19"/>
  <c r="G12" i="19"/>
  <c r="H12" i="19"/>
  <c r="I12" i="19"/>
  <c r="J12" i="19"/>
  <c r="K12" i="19"/>
  <c r="L12" i="19"/>
  <c r="B13" i="19"/>
  <c r="C13" i="19"/>
  <c r="D13" i="19"/>
  <c r="E13" i="19"/>
  <c r="F13" i="19"/>
  <c r="G13" i="19"/>
  <c r="H13" i="19"/>
  <c r="I13" i="19"/>
  <c r="J13" i="19"/>
  <c r="K13" i="19"/>
  <c r="L13" i="19"/>
  <c r="B14" i="19"/>
  <c r="C14" i="19"/>
  <c r="D14" i="19"/>
  <c r="E14" i="19"/>
  <c r="F14" i="19"/>
  <c r="G14" i="19"/>
  <c r="H14" i="19"/>
  <c r="I14" i="19"/>
  <c r="J14" i="19"/>
  <c r="K14" i="19"/>
  <c r="L14" i="19"/>
  <c r="B15" i="19"/>
  <c r="C15" i="19"/>
  <c r="D15" i="19"/>
  <c r="E15" i="19"/>
  <c r="F15" i="19"/>
  <c r="G15" i="19"/>
  <c r="H15" i="19"/>
  <c r="I15" i="19"/>
  <c r="J15" i="19"/>
  <c r="K15" i="19"/>
  <c r="L15" i="19"/>
  <c r="B16" i="19"/>
  <c r="C16" i="19"/>
  <c r="D16" i="19"/>
  <c r="E16" i="19"/>
  <c r="F16" i="19"/>
  <c r="G16" i="19"/>
  <c r="H16" i="19"/>
  <c r="I16" i="19"/>
  <c r="J16" i="19"/>
  <c r="K16" i="19"/>
  <c r="L16" i="19"/>
  <c r="B17" i="19"/>
  <c r="C17" i="19"/>
  <c r="D17" i="19"/>
  <c r="E17" i="19"/>
  <c r="F17" i="19"/>
  <c r="G17" i="19"/>
  <c r="H17" i="19"/>
  <c r="I17" i="19"/>
  <c r="J17" i="19"/>
  <c r="K17" i="19"/>
  <c r="L17" i="19"/>
  <c r="B18" i="19"/>
  <c r="C18" i="19"/>
  <c r="D18" i="19"/>
  <c r="E18" i="19"/>
  <c r="F18" i="19"/>
  <c r="G18" i="19"/>
  <c r="H18" i="19"/>
  <c r="I18" i="19"/>
  <c r="J18" i="19"/>
  <c r="K18" i="19"/>
  <c r="L18" i="19"/>
  <c r="B19" i="19"/>
  <c r="C19" i="19"/>
  <c r="D19" i="19"/>
  <c r="E19" i="19"/>
  <c r="F19" i="19"/>
  <c r="G19" i="19"/>
  <c r="H19" i="19"/>
  <c r="I19" i="19"/>
  <c r="J19" i="19"/>
  <c r="K19" i="19"/>
  <c r="L19" i="19"/>
  <c r="B20" i="19"/>
  <c r="C20" i="19"/>
  <c r="D20" i="19"/>
  <c r="E20" i="19"/>
  <c r="F20" i="19"/>
  <c r="G20" i="19"/>
  <c r="H20" i="19"/>
  <c r="I20" i="19"/>
  <c r="J20" i="19"/>
  <c r="K20" i="19"/>
  <c r="L20" i="19"/>
  <c r="L2" i="19"/>
  <c r="K2" i="19"/>
  <c r="J2" i="19"/>
  <c r="I2" i="19"/>
  <c r="H2" i="19"/>
  <c r="G2" i="19"/>
  <c r="F2" i="19"/>
  <c r="E2" i="19"/>
  <c r="D2" i="19"/>
  <c r="C2" i="19"/>
  <c r="B2" i="19"/>
  <c r="L18" i="18"/>
  <c r="K18" i="18"/>
  <c r="J18" i="18"/>
  <c r="I18" i="18"/>
  <c r="H18" i="18"/>
  <c r="G18" i="18"/>
  <c r="F18" i="18"/>
  <c r="E18" i="18"/>
  <c r="D18" i="18"/>
  <c r="C18" i="18"/>
  <c r="B18" i="18"/>
  <c r="L17" i="18"/>
  <c r="K17" i="18"/>
  <c r="J17" i="18"/>
  <c r="I17" i="18"/>
  <c r="H17" i="18"/>
  <c r="G17" i="18"/>
  <c r="F17" i="18"/>
  <c r="E17" i="18"/>
  <c r="D17" i="18"/>
  <c r="C17" i="18"/>
  <c r="B17" i="18"/>
  <c r="L16" i="18"/>
  <c r="K16" i="18"/>
  <c r="J16" i="18"/>
  <c r="I16" i="18"/>
  <c r="H16" i="18"/>
  <c r="G16" i="18"/>
  <c r="F16" i="18"/>
  <c r="E16" i="18"/>
  <c r="D16" i="18"/>
  <c r="C16" i="18"/>
  <c r="B16" i="18"/>
  <c r="L15" i="18"/>
  <c r="K15" i="18"/>
  <c r="J15" i="18"/>
  <c r="I15" i="18"/>
  <c r="H15" i="18"/>
  <c r="G15" i="18"/>
  <c r="F15" i="18"/>
  <c r="E15" i="18"/>
  <c r="D15" i="18"/>
  <c r="C15" i="18"/>
  <c r="B15" i="18"/>
  <c r="L14" i="18"/>
  <c r="K14" i="18"/>
  <c r="J14" i="18"/>
  <c r="I14" i="18"/>
  <c r="H14" i="18"/>
  <c r="G14" i="18"/>
  <c r="F14" i="18"/>
  <c r="E14" i="18"/>
  <c r="D14" i="18"/>
  <c r="C14" i="18"/>
  <c r="B14" i="18"/>
  <c r="L13" i="18"/>
  <c r="K13" i="18"/>
  <c r="J13" i="18"/>
  <c r="I13" i="18"/>
  <c r="H13" i="18"/>
  <c r="G13" i="18"/>
  <c r="F13" i="18"/>
  <c r="E13" i="18"/>
  <c r="D13" i="18"/>
  <c r="C13" i="18"/>
  <c r="B13" i="18"/>
  <c r="L12" i="18"/>
  <c r="K12" i="18"/>
  <c r="J12" i="18"/>
  <c r="I12" i="18"/>
  <c r="H12" i="18"/>
  <c r="G12" i="18"/>
  <c r="F12" i="18"/>
  <c r="E12" i="18"/>
  <c r="D12" i="18"/>
  <c r="C12" i="18"/>
  <c r="B12" i="18"/>
  <c r="L11" i="18"/>
  <c r="K11" i="18"/>
  <c r="J11" i="18"/>
  <c r="I11" i="18"/>
  <c r="H11" i="18"/>
  <c r="G11" i="18"/>
  <c r="F11" i="18"/>
  <c r="E11" i="18"/>
  <c r="D11" i="18"/>
  <c r="C11" i="18"/>
  <c r="B11" i="18"/>
  <c r="L10" i="18"/>
  <c r="K10" i="18"/>
  <c r="J10" i="18"/>
  <c r="I10" i="18"/>
  <c r="H10" i="18"/>
  <c r="G10" i="18"/>
  <c r="F10" i="18"/>
  <c r="E10" i="18"/>
  <c r="D10" i="18"/>
  <c r="C10" i="18"/>
  <c r="B10" i="18"/>
  <c r="L9" i="18"/>
  <c r="K9" i="18"/>
  <c r="J9" i="18"/>
  <c r="I9" i="18"/>
  <c r="H9" i="18"/>
  <c r="G9" i="18"/>
  <c r="F9" i="18"/>
  <c r="E9" i="18"/>
  <c r="D9" i="18"/>
  <c r="C9" i="18"/>
  <c r="B9" i="18"/>
  <c r="L8" i="18"/>
  <c r="K8" i="18"/>
  <c r="J8" i="18"/>
  <c r="I8" i="18"/>
  <c r="H8" i="18"/>
  <c r="G8" i="18"/>
  <c r="F8" i="18"/>
  <c r="E8" i="18"/>
  <c r="D8" i="18"/>
  <c r="C8" i="18"/>
  <c r="B8" i="18"/>
  <c r="L7" i="18"/>
  <c r="K7" i="18"/>
  <c r="J7" i="18"/>
  <c r="I7" i="18"/>
  <c r="H7" i="18"/>
  <c r="G7" i="18"/>
  <c r="F7" i="18"/>
  <c r="E7" i="18"/>
  <c r="D7" i="18"/>
  <c r="C7" i="18"/>
  <c r="B7" i="18"/>
  <c r="L6" i="18"/>
  <c r="K6" i="18"/>
  <c r="J6" i="18"/>
  <c r="I6" i="18"/>
  <c r="H6" i="18"/>
  <c r="G6" i="18"/>
  <c r="F6" i="18"/>
  <c r="E6" i="18"/>
  <c r="D6" i="18"/>
  <c r="C6" i="18"/>
  <c r="B6" i="18"/>
  <c r="L5" i="18"/>
  <c r="K5" i="18"/>
  <c r="J5" i="18"/>
  <c r="I5" i="18"/>
  <c r="H5" i="18"/>
  <c r="G5" i="18"/>
  <c r="F5" i="18"/>
  <c r="E5" i="18"/>
  <c r="D5" i="18"/>
  <c r="C5" i="18"/>
  <c r="B5" i="18"/>
  <c r="L4" i="18"/>
  <c r="K4" i="18"/>
  <c r="J4" i="18"/>
  <c r="I4" i="18"/>
  <c r="H4" i="18"/>
  <c r="G4" i="18"/>
  <c r="F4" i="18"/>
  <c r="E4" i="18"/>
  <c r="D4" i="18"/>
  <c r="C4" i="18"/>
  <c r="B4" i="18"/>
  <c r="L3" i="18"/>
  <c r="K3" i="18"/>
  <c r="J3" i="18"/>
  <c r="I3" i="18"/>
  <c r="H3" i="18"/>
  <c r="G3" i="18"/>
  <c r="F3" i="18"/>
  <c r="E3" i="18"/>
  <c r="D3" i="18"/>
  <c r="C3" i="18"/>
  <c r="B3" i="18"/>
  <c r="L2" i="18"/>
  <c r="K2" i="18"/>
  <c r="J2" i="18"/>
  <c r="I2" i="18"/>
  <c r="H2" i="18"/>
  <c r="G2" i="18"/>
  <c r="F2" i="18"/>
  <c r="E2" i="18"/>
  <c r="D2" i="18"/>
  <c r="C2" i="18"/>
  <c r="B2" i="18"/>
  <c r="B3" i="17"/>
  <c r="C3" i="17"/>
  <c r="D3" i="17"/>
  <c r="E3" i="17"/>
  <c r="F3" i="17"/>
  <c r="G3" i="17"/>
  <c r="H3" i="17"/>
  <c r="I3" i="17"/>
  <c r="J3" i="17"/>
  <c r="K3" i="17"/>
  <c r="L3" i="17"/>
  <c r="B4" i="17"/>
  <c r="C4" i="17"/>
  <c r="D4" i="17"/>
  <c r="E4" i="17"/>
  <c r="F4" i="17"/>
  <c r="G4" i="17"/>
  <c r="H4" i="17"/>
  <c r="I4" i="17"/>
  <c r="J4" i="17"/>
  <c r="K4" i="17"/>
  <c r="L4" i="17"/>
  <c r="B5" i="17"/>
  <c r="C5" i="17"/>
  <c r="D5" i="17"/>
  <c r="E5" i="17"/>
  <c r="F5" i="17"/>
  <c r="G5" i="17"/>
  <c r="H5" i="17"/>
  <c r="I5" i="17"/>
  <c r="J5" i="17"/>
  <c r="K5" i="17"/>
  <c r="L5" i="17"/>
  <c r="B6" i="17"/>
  <c r="C6" i="17"/>
  <c r="D6" i="17"/>
  <c r="E6" i="17"/>
  <c r="F6" i="17"/>
  <c r="G6" i="17"/>
  <c r="H6" i="17"/>
  <c r="I6" i="17"/>
  <c r="J6" i="17"/>
  <c r="K6" i="17"/>
  <c r="L6" i="17"/>
  <c r="B7" i="17"/>
  <c r="C7" i="17"/>
  <c r="D7" i="17"/>
  <c r="E7" i="17"/>
  <c r="F7" i="17"/>
  <c r="G7" i="17"/>
  <c r="H7" i="17"/>
  <c r="I7" i="17"/>
  <c r="J7" i="17"/>
  <c r="K7" i="17"/>
  <c r="L7" i="17"/>
  <c r="B8" i="17"/>
  <c r="C8" i="17"/>
  <c r="D8" i="17"/>
  <c r="E8" i="17"/>
  <c r="F8" i="17"/>
  <c r="G8" i="17"/>
  <c r="H8" i="17"/>
  <c r="I8" i="17"/>
  <c r="J8" i="17"/>
  <c r="K8" i="17"/>
  <c r="L8" i="17"/>
  <c r="B9" i="17"/>
  <c r="C9" i="17"/>
  <c r="D9" i="17"/>
  <c r="E9" i="17"/>
  <c r="F9" i="17"/>
  <c r="G9" i="17"/>
  <c r="H9" i="17"/>
  <c r="I9" i="17"/>
  <c r="J9" i="17"/>
  <c r="K9" i="17"/>
  <c r="L9" i="17"/>
  <c r="B10" i="17"/>
  <c r="C10" i="17"/>
  <c r="D10" i="17"/>
  <c r="E10" i="17"/>
  <c r="F10" i="17"/>
  <c r="G10" i="17"/>
  <c r="H10" i="17"/>
  <c r="I10" i="17"/>
  <c r="J10" i="17"/>
  <c r="K10" i="17"/>
  <c r="L10" i="17"/>
  <c r="B11" i="17"/>
  <c r="C11" i="17"/>
  <c r="D11" i="17"/>
  <c r="E11" i="17"/>
  <c r="F11" i="17"/>
  <c r="G11" i="17"/>
  <c r="H11" i="17"/>
  <c r="I11" i="17"/>
  <c r="J11" i="17"/>
  <c r="K11" i="17"/>
  <c r="L11" i="17"/>
  <c r="B12" i="17"/>
  <c r="C12" i="17"/>
  <c r="D12" i="17"/>
  <c r="E12" i="17"/>
  <c r="F12" i="17"/>
  <c r="G12" i="17"/>
  <c r="H12" i="17"/>
  <c r="I12" i="17"/>
  <c r="J12" i="17"/>
  <c r="K12" i="17"/>
  <c r="L12" i="17"/>
  <c r="B13" i="17"/>
  <c r="C13" i="17"/>
  <c r="D13" i="17"/>
  <c r="E13" i="17"/>
  <c r="F13" i="17"/>
  <c r="G13" i="17"/>
  <c r="H13" i="17"/>
  <c r="I13" i="17"/>
  <c r="J13" i="17"/>
  <c r="K13" i="17"/>
  <c r="L13" i="17"/>
  <c r="B14" i="17"/>
  <c r="C14" i="17"/>
  <c r="D14" i="17"/>
  <c r="E14" i="17"/>
  <c r="F14" i="17"/>
  <c r="G14" i="17"/>
  <c r="H14" i="17"/>
  <c r="I14" i="17"/>
  <c r="J14" i="17"/>
  <c r="K14" i="17"/>
  <c r="L14" i="17"/>
  <c r="B15" i="17"/>
  <c r="C15" i="17"/>
  <c r="D15" i="17"/>
  <c r="E15" i="17"/>
  <c r="F15" i="17"/>
  <c r="G15" i="17"/>
  <c r="H15" i="17"/>
  <c r="I15" i="17"/>
  <c r="J15" i="17"/>
  <c r="K15" i="17"/>
  <c r="L15" i="17"/>
  <c r="B16" i="17"/>
  <c r="C16" i="17"/>
  <c r="D16" i="17"/>
  <c r="E16" i="17"/>
  <c r="F16" i="17"/>
  <c r="G16" i="17"/>
  <c r="H16" i="17"/>
  <c r="I16" i="17"/>
  <c r="J16" i="17"/>
  <c r="K16" i="17"/>
  <c r="L16" i="17"/>
  <c r="B17" i="17"/>
  <c r="C17" i="17"/>
  <c r="D17" i="17"/>
  <c r="E17" i="17"/>
  <c r="F17" i="17"/>
  <c r="G17" i="17"/>
  <c r="H17" i="17"/>
  <c r="I17" i="17"/>
  <c r="J17" i="17"/>
  <c r="K17" i="17"/>
  <c r="L17" i="17"/>
  <c r="B18" i="17"/>
  <c r="C18" i="17"/>
  <c r="D18" i="17"/>
  <c r="E18" i="17"/>
  <c r="F18" i="17"/>
  <c r="G18" i="17"/>
  <c r="H18" i="17"/>
  <c r="I18" i="17"/>
  <c r="J18" i="17"/>
  <c r="K18" i="17"/>
  <c r="L18" i="17"/>
  <c r="D19" i="17"/>
  <c r="E19" i="17"/>
  <c r="F19" i="17"/>
  <c r="G19" i="17"/>
  <c r="H19" i="17"/>
  <c r="I19" i="17"/>
  <c r="J19" i="17"/>
  <c r="K19" i="17"/>
  <c r="L19" i="17"/>
  <c r="D20" i="17"/>
  <c r="E20" i="17"/>
  <c r="F20" i="17"/>
  <c r="G20" i="17"/>
  <c r="H20" i="17"/>
  <c r="I20" i="17"/>
  <c r="J20" i="17"/>
  <c r="K20" i="17"/>
  <c r="L20" i="17"/>
  <c r="L2" i="17"/>
  <c r="K2" i="17"/>
  <c r="J2" i="17"/>
  <c r="I2" i="17"/>
  <c r="H2" i="17"/>
  <c r="G2" i="17"/>
  <c r="F2" i="17"/>
  <c r="E2" i="17"/>
  <c r="D2" i="17"/>
  <c r="C2" i="17"/>
  <c r="B2" i="17"/>
  <c r="B3" i="16"/>
  <c r="C3" i="16"/>
  <c r="D3" i="16"/>
  <c r="E3" i="16"/>
  <c r="F3" i="16"/>
  <c r="G3" i="16"/>
  <c r="H3" i="16"/>
  <c r="I3" i="16"/>
  <c r="J3" i="16"/>
  <c r="K3" i="16"/>
  <c r="L3" i="16"/>
  <c r="B4" i="16"/>
  <c r="C4" i="16"/>
  <c r="D4" i="16"/>
  <c r="E4" i="16"/>
  <c r="F4" i="16"/>
  <c r="G4" i="16"/>
  <c r="H4" i="16"/>
  <c r="I4" i="16"/>
  <c r="J4" i="16"/>
  <c r="K4" i="16"/>
  <c r="L4" i="16"/>
  <c r="B5" i="16"/>
  <c r="C5" i="16"/>
  <c r="D5" i="16"/>
  <c r="E5" i="16"/>
  <c r="F5" i="16"/>
  <c r="G5" i="16"/>
  <c r="H5" i="16"/>
  <c r="I5" i="16"/>
  <c r="J5" i="16"/>
  <c r="K5" i="16"/>
  <c r="L5" i="16"/>
  <c r="B6" i="16"/>
  <c r="C6" i="16"/>
  <c r="D6" i="16"/>
  <c r="E6" i="16"/>
  <c r="F6" i="16"/>
  <c r="G6" i="16"/>
  <c r="H6" i="16"/>
  <c r="I6" i="16"/>
  <c r="J6" i="16"/>
  <c r="K6" i="16"/>
  <c r="L6" i="16"/>
  <c r="B7" i="16"/>
  <c r="C7" i="16"/>
  <c r="D7" i="16"/>
  <c r="E7" i="16"/>
  <c r="F7" i="16"/>
  <c r="G7" i="16"/>
  <c r="H7" i="16"/>
  <c r="I7" i="16"/>
  <c r="J7" i="16"/>
  <c r="K7" i="16"/>
  <c r="L7" i="16"/>
  <c r="B8" i="16"/>
  <c r="C8" i="16"/>
  <c r="D8" i="16"/>
  <c r="E8" i="16"/>
  <c r="F8" i="16"/>
  <c r="G8" i="16"/>
  <c r="H8" i="16"/>
  <c r="I8" i="16"/>
  <c r="J8" i="16"/>
  <c r="K8" i="16"/>
  <c r="L8" i="16"/>
  <c r="B9" i="16"/>
  <c r="C9" i="16"/>
  <c r="D9" i="16"/>
  <c r="E9" i="16"/>
  <c r="F9" i="16"/>
  <c r="G9" i="16"/>
  <c r="H9" i="16"/>
  <c r="I9" i="16"/>
  <c r="J9" i="16"/>
  <c r="K9" i="16"/>
  <c r="L9" i="16"/>
  <c r="B10" i="16"/>
  <c r="C10" i="16"/>
  <c r="D10" i="16"/>
  <c r="E10" i="16"/>
  <c r="F10" i="16"/>
  <c r="G10" i="16"/>
  <c r="H10" i="16"/>
  <c r="I10" i="16"/>
  <c r="J10" i="16"/>
  <c r="K10" i="16"/>
  <c r="L10" i="16"/>
  <c r="B11" i="16"/>
  <c r="C11" i="16"/>
  <c r="D11" i="16"/>
  <c r="E11" i="16"/>
  <c r="F11" i="16"/>
  <c r="G11" i="16"/>
  <c r="H11" i="16"/>
  <c r="I11" i="16"/>
  <c r="J11" i="16"/>
  <c r="K11" i="16"/>
  <c r="L11" i="16"/>
  <c r="B12" i="16"/>
  <c r="C12" i="16"/>
  <c r="D12" i="16"/>
  <c r="E12" i="16"/>
  <c r="F12" i="16"/>
  <c r="G12" i="16"/>
  <c r="H12" i="16"/>
  <c r="I12" i="16"/>
  <c r="J12" i="16"/>
  <c r="K12" i="16"/>
  <c r="L12" i="16"/>
  <c r="B13" i="16"/>
  <c r="C13" i="16"/>
  <c r="D13" i="16"/>
  <c r="E13" i="16"/>
  <c r="F13" i="16"/>
  <c r="G13" i="16"/>
  <c r="H13" i="16"/>
  <c r="I13" i="16"/>
  <c r="J13" i="16"/>
  <c r="K13" i="16"/>
  <c r="L13" i="16"/>
  <c r="B14" i="16"/>
  <c r="C14" i="16"/>
  <c r="D14" i="16"/>
  <c r="E14" i="16"/>
  <c r="F14" i="16"/>
  <c r="G14" i="16"/>
  <c r="H14" i="16"/>
  <c r="I14" i="16"/>
  <c r="J14" i="16"/>
  <c r="K14" i="16"/>
  <c r="L14" i="16"/>
  <c r="B15" i="16"/>
  <c r="C15" i="16"/>
  <c r="D15" i="16"/>
  <c r="E15" i="16"/>
  <c r="F15" i="16"/>
  <c r="G15" i="16"/>
  <c r="H15" i="16"/>
  <c r="I15" i="16"/>
  <c r="J15" i="16"/>
  <c r="K15" i="16"/>
  <c r="L15" i="16"/>
  <c r="B16" i="16"/>
  <c r="C16" i="16"/>
  <c r="D16" i="16"/>
  <c r="E16" i="16"/>
  <c r="F16" i="16"/>
  <c r="G16" i="16"/>
  <c r="H16" i="16"/>
  <c r="I16" i="16"/>
  <c r="J16" i="16"/>
  <c r="K16" i="16"/>
  <c r="L16" i="16"/>
  <c r="B17" i="16"/>
  <c r="C17" i="16"/>
  <c r="D17" i="16"/>
  <c r="E17" i="16"/>
  <c r="F17" i="16"/>
  <c r="G17" i="16"/>
  <c r="H17" i="16"/>
  <c r="I17" i="16"/>
  <c r="J17" i="16"/>
  <c r="K17" i="16"/>
  <c r="L17" i="16"/>
  <c r="B18" i="16"/>
  <c r="C18" i="16"/>
  <c r="D18" i="16"/>
  <c r="E18" i="16"/>
  <c r="F18" i="16"/>
  <c r="G18" i="16"/>
  <c r="H18" i="16"/>
  <c r="I18" i="16"/>
  <c r="J18" i="16"/>
  <c r="K18" i="16"/>
  <c r="L18" i="16"/>
  <c r="D19" i="16"/>
  <c r="E19" i="16"/>
  <c r="F19" i="16"/>
  <c r="G19" i="16"/>
  <c r="H19" i="16"/>
  <c r="I19" i="16"/>
  <c r="J19" i="16"/>
  <c r="K19" i="16"/>
  <c r="L19" i="16"/>
  <c r="D20" i="16"/>
  <c r="E20" i="16"/>
  <c r="F20" i="16"/>
  <c r="G20" i="16"/>
  <c r="H20" i="16"/>
  <c r="I20" i="16"/>
  <c r="J20" i="16"/>
  <c r="K20" i="16"/>
  <c r="L20" i="16"/>
  <c r="L2" i="16"/>
  <c r="K2" i="16"/>
  <c r="J2" i="16"/>
  <c r="I2" i="16"/>
  <c r="H2" i="16"/>
  <c r="G2" i="16"/>
  <c r="F2" i="16"/>
  <c r="E2" i="16"/>
  <c r="D2" i="16"/>
  <c r="C2" i="16"/>
  <c r="B2" i="16"/>
  <c r="B3" i="15"/>
  <c r="C3" i="15"/>
  <c r="D3" i="15"/>
  <c r="E3" i="15"/>
  <c r="F3" i="15"/>
  <c r="G3" i="15"/>
  <c r="H3" i="15"/>
  <c r="I3" i="15"/>
  <c r="J3" i="15"/>
  <c r="K3" i="15"/>
  <c r="L3" i="15"/>
  <c r="B4" i="15"/>
  <c r="C4" i="15"/>
  <c r="D4" i="15"/>
  <c r="E4" i="15"/>
  <c r="F4" i="15"/>
  <c r="G4" i="15"/>
  <c r="H4" i="15"/>
  <c r="I4" i="15"/>
  <c r="J4" i="15"/>
  <c r="K4" i="15"/>
  <c r="L4" i="15"/>
  <c r="B5" i="15"/>
  <c r="C5" i="15"/>
  <c r="D5" i="15"/>
  <c r="E5" i="15"/>
  <c r="F5" i="15"/>
  <c r="G5" i="15"/>
  <c r="H5" i="15"/>
  <c r="I5" i="15"/>
  <c r="J5" i="15"/>
  <c r="K5" i="15"/>
  <c r="L5" i="15"/>
  <c r="B6" i="15"/>
  <c r="C6" i="15"/>
  <c r="D6" i="15"/>
  <c r="E6" i="15"/>
  <c r="F6" i="15"/>
  <c r="G6" i="15"/>
  <c r="H6" i="15"/>
  <c r="I6" i="15"/>
  <c r="J6" i="15"/>
  <c r="K6" i="15"/>
  <c r="L6" i="15"/>
  <c r="B7" i="15"/>
  <c r="C7" i="15"/>
  <c r="D7" i="15"/>
  <c r="E7" i="15"/>
  <c r="F7" i="15"/>
  <c r="G7" i="15"/>
  <c r="H7" i="15"/>
  <c r="I7" i="15"/>
  <c r="J7" i="15"/>
  <c r="K7" i="15"/>
  <c r="L7" i="15"/>
  <c r="B8" i="15"/>
  <c r="C8" i="15"/>
  <c r="D8" i="15"/>
  <c r="E8" i="15"/>
  <c r="F8" i="15"/>
  <c r="G8" i="15"/>
  <c r="H8" i="15"/>
  <c r="I8" i="15"/>
  <c r="J8" i="15"/>
  <c r="K8" i="15"/>
  <c r="L8" i="15"/>
  <c r="B9" i="15"/>
  <c r="C9" i="15"/>
  <c r="D9" i="15"/>
  <c r="E9" i="15"/>
  <c r="F9" i="15"/>
  <c r="G9" i="15"/>
  <c r="H9" i="15"/>
  <c r="I9" i="15"/>
  <c r="J9" i="15"/>
  <c r="K9" i="15"/>
  <c r="L9" i="15"/>
  <c r="B10" i="15"/>
  <c r="C10" i="15"/>
  <c r="D10" i="15"/>
  <c r="E10" i="15"/>
  <c r="F10" i="15"/>
  <c r="G10" i="15"/>
  <c r="H10" i="15"/>
  <c r="I10" i="15"/>
  <c r="J10" i="15"/>
  <c r="K10" i="15"/>
  <c r="L10" i="15"/>
  <c r="B11" i="15"/>
  <c r="C11" i="15"/>
  <c r="D11" i="15"/>
  <c r="E11" i="15"/>
  <c r="F11" i="15"/>
  <c r="G11" i="15"/>
  <c r="H11" i="15"/>
  <c r="I11" i="15"/>
  <c r="J11" i="15"/>
  <c r="K11" i="15"/>
  <c r="L11" i="15"/>
  <c r="B12" i="15"/>
  <c r="C12" i="15"/>
  <c r="D12" i="15"/>
  <c r="E12" i="15"/>
  <c r="F12" i="15"/>
  <c r="G12" i="15"/>
  <c r="H12" i="15"/>
  <c r="I12" i="15"/>
  <c r="J12" i="15"/>
  <c r="K12" i="15"/>
  <c r="L12" i="15"/>
  <c r="B13" i="15"/>
  <c r="C13" i="15"/>
  <c r="D13" i="15"/>
  <c r="E13" i="15"/>
  <c r="F13" i="15"/>
  <c r="G13" i="15"/>
  <c r="H13" i="15"/>
  <c r="I13" i="15"/>
  <c r="J13" i="15"/>
  <c r="K13" i="15"/>
  <c r="L13" i="15"/>
  <c r="B14" i="15"/>
  <c r="C14" i="15"/>
  <c r="D14" i="15"/>
  <c r="E14" i="15"/>
  <c r="F14" i="15"/>
  <c r="G14" i="15"/>
  <c r="H14" i="15"/>
  <c r="I14" i="15"/>
  <c r="J14" i="15"/>
  <c r="K14" i="15"/>
  <c r="L14" i="15"/>
  <c r="B15" i="15"/>
  <c r="C15" i="15"/>
  <c r="D15" i="15"/>
  <c r="E15" i="15"/>
  <c r="F15" i="15"/>
  <c r="G15" i="15"/>
  <c r="H15" i="15"/>
  <c r="I15" i="15"/>
  <c r="J15" i="15"/>
  <c r="K15" i="15"/>
  <c r="L15" i="15"/>
  <c r="B16" i="15"/>
  <c r="C16" i="15"/>
  <c r="D16" i="15"/>
  <c r="E16" i="15"/>
  <c r="F16" i="15"/>
  <c r="G16" i="15"/>
  <c r="H16" i="15"/>
  <c r="I16" i="15"/>
  <c r="J16" i="15"/>
  <c r="K16" i="15"/>
  <c r="L16" i="15"/>
  <c r="B17" i="15"/>
  <c r="C17" i="15"/>
  <c r="D17" i="15"/>
  <c r="E17" i="15"/>
  <c r="F17" i="15"/>
  <c r="G17" i="15"/>
  <c r="H17" i="15"/>
  <c r="I17" i="15"/>
  <c r="J17" i="15"/>
  <c r="K17" i="15"/>
  <c r="L17" i="15"/>
  <c r="B18" i="15"/>
  <c r="C18" i="15"/>
  <c r="D18" i="15"/>
  <c r="E18" i="15"/>
  <c r="F18" i="15"/>
  <c r="G18" i="15"/>
  <c r="H18" i="15"/>
  <c r="I18" i="15"/>
  <c r="J18" i="15"/>
  <c r="K18" i="15"/>
  <c r="L18" i="15"/>
  <c r="B19" i="15"/>
  <c r="C19" i="15"/>
  <c r="D19" i="15"/>
  <c r="E19" i="15"/>
  <c r="F19" i="15"/>
  <c r="G19" i="15"/>
  <c r="H19" i="15"/>
  <c r="I19" i="15"/>
  <c r="J19" i="15"/>
  <c r="K19" i="15"/>
  <c r="L19" i="15"/>
  <c r="B20" i="15"/>
  <c r="C20" i="15"/>
  <c r="D20" i="15"/>
  <c r="E20" i="15"/>
  <c r="F20" i="15"/>
  <c r="G20" i="15"/>
  <c r="H20" i="15"/>
  <c r="I20" i="15"/>
  <c r="J20" i="15"/>
  <c r="K20" i="15"/>
  <c r="L20" i="15"/>
  <c r="L2" i="15"/>
  <c r="K2" i="15"/>
  <c r="J2" i="15"/>
  <c r="I2" i="15"/>
  <c r="H2" i="15"/>
  <c r="G2" i="15"/>
  <c r="F2" i="15"/>
  <c r="E2" i="15"/>
  <c r="D2" i="15"/>
  <c r="C2" i="15"/>
  <c r="B2" i="15"/>
  <c r="B3" i="14"/>
  <c r="C3" i="14"/>
  <c r="D3" i="14"/>
  <c r="E3" i="14"/>
  <c r="F3" i="14"/>
  <c r="G3" i="14"/>
  <c r="H3" i="14"/>
  <c r="I3" i="14"/>
  <c r="J3" i="14"/>
  <c r="K3" i="14"/>
  <c r="L3" i="14"/>
  <c r="B4" i="14"/>
  <c r="C4" i="14"/>
  <c r="D4" i="14"/>
  <c r="E4" i="14"/>
  <c r="F4" i="14"/>
  <c r="G4" i="14"/>
  <c r="H4" i="14"/>
  <c r="I4" i="14"/>
  <c r="J4" i="14"/>
  <c r="K4" i="14"/>
  <c r="L4" i="14"/>
  <c r="B5" i="14"/>
  <c r="C5" i="14"/>
  <c r="D5" i="14"/>
  <c r="E5" i="14"/>
  <c r="F5" i="14"/>
  <c r="G5" i="14"/>
  <c r="H5" i="14"/>
  <c r="I5" i="14"/>
  <c r="J5" i="14"/>
  <c r="K5" i="14"/>
  <c r="L5" i="14"/>
  <c r="B6" i="14"/>
  <c r="C6" i="14"/>
  <c r="D6" i="14"/>
  <c r="E6" i="14"/>
  <c r="F6" i="14"/>
  <c r="G6" i="14"/>
  <c r="H6" i="14"/>
  <c r="I6" i="14"/>
  <c r="J6" i="14"/>
  <c r="K6" i="14"/>
  <c r="L6" i="14"/>
  <c r="B7" i="14"/>
  <c r="C7" i="14"/>
  <c r="D7" i="14"/>
  <c r="E7" i="14"/>
  <c r="F7" i="14"/>
  <c r="G7" i="14"/>
  <c r="H7" i="14"/>
  <c r="I7" i="14"/>
  <c r="J7" i="14"/>
  <c r="K7" i="14"/>
  <c r="L7" i="14"/>
  <c r="B8" i="14"/>
  <c r="C8" i="14"/>
  <c r="D8" i="14"/>
  <c r="E8" i="14"/>
  <c r="F8" i="14"/>
  <c r="G8" i="14"/>
  <c r="H8" i="14"/>
  <c r="I8" i="14"/>
  <c r="J8" i="14"/>
  <c r="K8" i="14"/>
  <c r="L8" i="14"/>
  <c r="B9" i="14"/>
  <c r="C9" i="14"/>
  <c r="D9" i="14"/>
  <c r="E9" i="14"/>
  <c r="F9" i="14"/>
  <c r="G9" i="14"/>
  <c r="H9" i="14"/>
  <c r="I9" i="14"/>
  <c r="J9" i="14"/>
  <c r="K9" i="14"/>
  <c r="L9" i="14"/>
  <c r="B10" i="14"/>
  <c r="C10" i="14"/>
  <c r="D10" i="14"/>
  <c r="E10" i="14"/>
  <c r="F10" i="14"/>
  <c r="G10" i="14"/>
  <c r="H10" i="14"/>
  <c r="I10" i="14"/>
  <c r="J10" i="14"/>
  <c r="K10" i="14"/>
  <c r="L10" i="14"/>
  <c r="B11" i="14"/>
  <c r="C11" i="14"/>
  <c r="D11" i="14"/>
  <c r="E11" i="14"/>
  <c r="F11" i="14"/>
  <c r="G11" i="14"/>
  <c r="H11" i="14"/>
  <c r="I11" i="14"/>
  <c r="J11" i="14"/>
  <c r="K11" i="14"/>
  <c r="L11" i="14"/>
  <c r="B12" i="14"/>
  <c r="C12" i="14"/>
  <c r="D12" i="14"/>
  <c r="E12" i="14"/>
  <c r="F12" i="14"/>
  <c r="G12" i="14"/>
  <c r="H12" i="14"/>
  <c r="I12" i="14"/>
  <c r="J12" i="14"/>
  <c r="K12" i="14"/>
  <c r="L12" i="14"/>
  <c r="B13" i="14"/>
  <c r="C13" i="14"/>
  <c r="D13" i="14"/>
  <c r="E13" i="14"/>
  <c r="F13" i="14"/>
  <c r="G13" i="14"/>
  <c r="H13" i="14"/>
  <c r="I13" i="14"/>
  <c r="J13" i="14"/>
  <c r="K13" i="14"/>
  <c r="L13" i="14"/>
  <c r="B14" i="14"/>
  <c r="C14" i="14"/>
  <c r="D14" i="14"/>
  <c r="E14" i="14"/>
  <c r="F14" i="14"/>
  <c r="G14" i="14"/>
  <c r="H14" i="14"/>
  <c r="I14" i="14"/>
  <c r="J14" i="14"/>
  <c r="K14" i="14"/>
  <c r="L14" i="14"/>
  <c r="B15" i="14"/>
  <c r="C15" i="14"/>
  <c r="D15" i="14"/>
  <c r="E15" i="14"/>
  <c r="F15" i="14"/>
  <c r="G15" i="14"/>
  <c r="H15" i="14"/>
  <c r="I15" i="14"/>
  <c r="J15" i="14"/>
  <c r="K15" i="14"/>
  <c r="L15" i="14"/>
  <c r="B16" i="14"/>
  <c r="C16" i="14"/>
  <c r="D16" i="14"/>
  <c r="E16" i="14"/>
  <c r="F16" i="14"/>
  <c r="G16" i="14"/>
  <c r="H16" i="14"/>
  <c r="I16" i="14"/>
  <c r="J16" i="14"/>
  <c r="K16" i="14"/>
  <c r="L16" i="14"/>
  <c r="B17" i="14"/>
  <c r="C17" i="14"/>
  <c r="D17" i="14"/>
  <c r="E17" i="14"/>
  <c r="F17" i="14"/>
  <c r="G17" i="14"/>
  <c r="H17" i="14"/>
  <c r="I17" i="14"/>
  <c r="J17" i="14"/>
  <c r="K17" i="14"/>
  <c r="L17" i="14"/>
  <c r="B18" i="14"/>
  <c r="C18" i="14"/>
  <c r="D18" i="14"/>
  <c r="E18" i="14"/>
  <c r="F18" i="14"/>
  <c r="G18" i="14"/>
  <c r="H18" i="14"/>
  <c r="I18" i="14"/>
  <c r="J18" i="14"/>
  <c r="K18" i="14"/>
  <c r="L18" i="14"/>
  <c r="B19" i="14"/>
  <c r="C19" i="14"/>
  <c r="D19" i="14"/>
  <c r="E19" i="14"/>
  <c r="F19" i="14"/>
  <c r="G19" i="14"/>
  <c r="H19" i="14"/>
  <c r="I19" i="14"/>
  <c r="J19" i="14"/>
  <c r="K19" i="14"/>
  <c r="L19" i="14"/>
  <c r="B20" i="14"/>
  <c r="C20" i="14"/>
  <c r="D20" i="14"/>
  <c r="E20" i="14"/>
  <c r="F20" i="14"/>
  <c r="G20" i="14"/>
  <c r="H20" i="14"/>
  <c r="I20" i="14"/>
  <c r="J20" i="14"/>
  <c r="K20" i="14"/>
  <c r="L20" i="14"/>
  <c r="B23" i="14"/>
  <c r="C23" i="14"/>
  <c r="D23" i="14"/>
  <c r="E23" i="14"/>
  <c r="F23" i="14"/>
  <c r="G23" i="14"/>
  <c r="H23" i="14"/>
  <c r="I23" i="14"/>
  <c r="J23" i="14"/>
  <c r="K23" i="14"/>
  <c r="L23" i="14"/>
  <c r="B24" i="14"/>
  <c r="C24" i="14"/>
  <c r="D24" i="14"/>
  <c r="E24" i="14"/>
  <c r="F24" i="14"/>
  <c r="G24" i="14"/>
  <c r="H24" i="14"/>
  <c r="I24" i="14"/>
  <c r="J24" i="14"/>
  <c r="K24" i="14"/>
  <c r="L24" i="14"/>
  <c r="B25" i="14"/>
  <c r="C25" i="14"/>
  <c r="D25" i="14"/>
  <c r="E25" i="14"/>
  <c r="F25" i="14"/>
  <c r="G25" i="14"/>
  <c r="H25" i="14"/>
  <c r="I25" i="14"/>
  <c r="J25" i="14"/>
  <c r="K25" i="14"/>
  <c r="L25" i="14"/>
  <c r="L2" i="14"/>
  <c r="K2" i="14"/>
  <c r="J2" i="14"/>
  <c r="I2" i="14"/>
  <c r="H2" i="14"/>
  <c r="G2" i="14"/>
  <c r="F2" i="14"/>
  <c r="E2" i="14"/>
  <c r="D2" i="14"/>
  <c r="C2" i="14"/>
  <c r="B2" i="14"/>
  <c r="B3" i="13"/>
  <c r="C3" i="13"/>
  <c r="D3" i="13"/>
  <c r="E3" i="13"/>
  <c r="F3" i="13"/>
  <c r="G3" i="13"/>
  <c r="H3" i="13"/>
  <c r="I3" i="13"/>
  <c r="J3" i="13"/>
  <c r="K3" i="13"/>
  <c r="L3" i="13"/>
  <c r="B4" i="13"/>
  <c r="C4" i="13"/>
  <c r="D4" i="13"/>
  <c r="E4" i="13"/>
  <c r="F4" i="13"/>
  <c r="G4" i="13"/>
  <c r="H4" i="13"/>
  <c r="I4" i="13"/>
  <c r="J4" i="13"/>
  <c r="K4" i="13"/>
  <c r="L4" i="13"/>
  <c r="B5" i="13"/>
  <c r="C5" i="13"/>
  <c r="D5" i="13"/>
  <c r="E5" i="13"/>
  <c r="F5" i="13"/>
  <c r="G5" i="13"/>
  <c r="H5" i="13"/>
  <c r="I5" i="13"/>
  <c r="J5" i="13"/>
  <c r="K5" i="13"/>
  <c r="L5" i="13"/>
  <c r="B6" i="13"/>
  <c r="C6" i="13"/>
  <c r="D6" i="13"/>
  <c r="E6" i="13"/>
  <c r="F6" i="13"/>
  <c r="G6" i="13"/>
  <c r="H6" i="13"/>
  <c r="I6" i="13"/>
  <c r="J6" i="13"/>
  <c r="K6" i="13"/>
  <c r="L6" i="13"/>
  <c r="B7" i="13"/>
  <c r="C7" i="13"/>
  <c r="D7" i="13"/>
  <c r="E7" i="13"/>
  <c r="F7" i="13"/>
  <c r="G7" i="13"/>
  <c r="H7" i="13"/>
  <c r="I7" i="13"/>
  <c r="J7" i="13"/>
  <c r="K7" i="13"/>
  <c r="L7" i="13"/>
  <c r="B8" i="13"/>
  <c r="C8" i="13"/>
  <c r="D8" i="13"/>
  <c r="E8" i="13"/>
  <c r="F8" i="13"/>
  <c r="G8" i="13"/>
  <c r="H8" i="13"/>
  <c r="I8" i="13"/>
  <c r="J8" i="13"/>
  <c r="K8" i="13"/>
  <c r="L8" i="13"/>
  <c r="B9" i="13"/>
  <c r="C9" i="13"/>
  <c r="D9" i="13"/>
  <c r="E9" i="13"/>
  <c r="F9" i="13"/>
  <c r="G9" i="13"/>
  <c r="H9" i="13"/>
  <c r="I9" i="13"/>
  <c r="J9" i="13"/>
  <c r="K9" i="13"/>
  <c r="L9" i="13"/>
  <c r="B10" i="13"/>
  <c r="C10" i="13"/>
  <c r="D10" i="13"/>
  <c r="E10" i="13"/>
  <c r="F10" i="13"/>
  <c r="G10" i="13"/>
  <c r="H10" i="13"/>
  <c r="I10" i="13"/>
  <c r="J10" i="13"/>
  <c r="K10" i="13"/>
  <c r="L10" i="13"/>
  <c r="B11" i="13"/>
  <c r="C11" i="13"/>
  <c r="D11" i="13"/>
  <c r="E11" i="13"/>
  <c r="F11" i="13"/>
  <c r="G11" i="13"/>
  <c r="H11" i="13"/>
  <c r="I11" i="13"/>
  <c r="J11" i="13"/>
  <c r="K11" i="13"/>
  <c r="L11" i="13"/>
  <c r="B12" i="13"/>
  <c r="C12" i="13"/>
  <c r="D12" i="13"/>
  <c r="E12" i="13"/>
  <c r="F12" i="13"/>
  <c r="G12" i="13"/>
  <c r="H12" i="13"/>
  <c r="I12" i="13"/>
  <c r="J12" i="13"/>
  <c r="K12" i="13"/>
  <c r="L12" i="13"/>
  <c r="B13" i="13"/>
  <c r="C13" i="13"/>
  <c r="D13" i="13"/>
  <c r="E13" i="13"/>
  <c r="F13" i="13"/>
  <c r="G13" i="13"/>
  <c r="H13" i="13"/>
  <c r="I13" i="13"/>
  <c r="J13" i="13"/>
  <c r="K13" i="13"/>
  <c r="L13" i="13"/>
  <c r="B14" i="13"/>
  <c r="C14" i="13"/>
  <c r="D14" i="13"/>
  <c r="E14" i="13"/>
  <c r="F14" i="13"/>
  <c r="G14" i="13"/>
  <c r="H14" i="13"/>
  <c r="I14" i="13"/>
  <c r="J14" i="13"/>
  <c r="K14" i="13"/>
  <c r="L14" i="13"/>
  <c r="B15" i="13"/>
  <c r="C15" i="13"/>
  <c r="D15" i="13"/>
  <c r="E15" i="13"/>
  <c r="F15" i="13"/>
  <c r="G15" i="13"/>
  <c r="H15" i="13"/>
  <c r="I15" i="13"/>
  <c r="J15" i="13"/>
  <c r="K15" i="13"/>
  <c r="L15" i="13"/>
  <c r="B16" i="13"/>
  <c r="C16" i="13"/>
  <c r="D16" i="13"/>
  <c r="E16" i="13"/>
  <c r="F16" i="13"/>
  <c r="G16" i="13"/>
  <c r="H16" i="13"/>
  <c r="I16" i="13"/>
  <c r="J16" i="13"/>
  <c r="K16" i="13"/>
  <c r="L16" i="13"/>
  <c r="B17" i="13"/>
  <c r="C17" i="13"/>
  <c r="D17" i="13"/>
  <c r="E17" i="13"/>
  <c r="F17" i="13"/>
  <c r="G17" i="13"/>
  <c r="H17" i="13"/>
  <c r="I17" i="13"/>
  <c r="J17" i="13"/>
  <c r="K17" i="13"/>
  <c r="L17" i="13"/>
  <c r="B18" i="13"/>
  <c r="C18" i="13"/>
  <c r="D18" i="13"/>
  <c r="E18" i="13"/>
  <c r="F18" i="13"/>
  <c r="G18" i="13"/>
  <c r="H18" i="13"/>
  <c r="I18" i="13"/>
  <c r="J18" i="13"/>
  <c r="K18" i="13"/>
  <c r="L18" i="13"/>
  <c r="L2" i="13"/>
  <c r="K2" i="13"/>
  <c r="J2" i="13"/>
  <c r="I2" i="13"/>
  <c r="H2" i="13"/>
  <c r="G2" i="13"/>
  <c r="F2" i="13"/>
  <c r="E2" i="13"/>
  <c r="D2" i="13"/>
  <c r="C2" i="13"/>
  <c r="B2" i="13"/>
  <c r="K22" i="12"/>
  <c r="K27" i="12"/>
  <c r="B25" i="13"/>
  <c r="H22" i="12"/>
  <c r="H21" i="12"/>
  <c r="B19" i="16"/>
  <c r="G22" i="12"/>
  <c r="G21" i="12"/>
  <c r="B19" i="17"/>
  <c r="F22" i="12"/>
  <c r="K21" i="12"/>
  <c r="B19" i="13"/>
  <c r="K22" i="11"/>
  <c r="K27" i="11"/>
  <c r="C25" i="13"/>
  <c r="H22" i="11"/>
  <c r="G22" i="11"/>
  <c r="G21" i="11"/>
  <c r="C19" i="17"/>
  <c r="F22" i="11"/>
  <c r="F21" i="11"/>
  <c r="C19" i="18"/>
  <c r="K21" i="11"/>
  <c r="C19" i="13"/>
  <c r="H21" i="11"/>
  <c r="C19" i="16"/>
  <c r="K22" i="10"/>
  <c r="K27" i="10"/>
  <c r="D25" i="13"/>
  <c r="F22" i="10"/>
  <c r="K21" i="10"/>
  <c r="D19" i="13"/>
  <c r="K22" i="9"/>
  <c r="K27" i="9"/>
  <c r="E25" i="13"/>
  <c r="F22" i="9"/>
  <c r="K21" i="9"/>
  <c r="E19" i="13"/>
  <c r="K22" i="8"/>
  <c r="K27" i="8"/>
  <c r="F25" i="13"/>
  <c r="F22" i="8"/>
  <c r="K21" i="8"/>
  <c r="F19" i="13"/>
  <c r="K22" i="7"/>
  <c r="K27" i="7"/>
  <c r="G25" i="13"/>
  <c r="F22" i="7"/>
  <c r="K21" i="7"/>
  <c r="G19" i="13"/>
  <c r="K22" i="6"/>
  <c r="K27" i="6"/>
  <c r="H25" i="13"/>
  <c r="F22" i="6"/>
  <c r="K21" i="6"/>
  <c r="H19" i="13"/>
  <c r="K22" i="5"/>
  <c r="K27" i="5"/>
  <c r="I25" i="13"/>
  <c r="F22" i="5"/>
  <c r="K21" i="5"/>
  <c r="I19" i="13"/>
  <c r="K22" i="4"/>
  <c r="K27" i="4"/>
  <c r="J25" i="13"/>
  <c r="F22" i="4"/>
  <c r="K21" i="4"/>
  <c r="J19" i="13"/>
  <c r="K22" i="3"/>
  <c r="K27" i="3"/>
  <c r="K25" i="13"/>
  <c r="F22" i="3"/>
  <c r="F27" i="3"/>
  <c r="K25" i="18"/>
  <c r="K21" i="3"/>
  <c r="K19" i="13"/>
  <c r="F27" i="7"/>
  <c r="G25" i="18"/>
  <c r="G20" i="18"/>
  <c r="G27" i="11"/>
  <c r="C25" i="17"/>
  <c r="C20" i="17"/>
  <c r="H27" i="12"/>
  <c r="B25" i="16"/>
  <c r="B20" i="16"/>
  <c r="I20" i="13"/>
  <c r="E20" i="13"/>
  <c r="F21" i="3"/>
  <c r="K19" i="18"/>
  <c r="F25" i="3"/>
  <c r="K23" i="18"/>
  <c r="F27" i="6"/>
  <c r="H25" i="18"/>
  <c r="H20" i="18"/>
  <c r="F27" i="10"/>
  <c r="D25" i="18"/>
  <c r="D20" i="18"/>
  <c r="H27" i="11"/>
  <c r="C25" i="16"/>
  <c r="C20" i="16"/>
  <c r="H20" i="13"/>
  <c r="D20" i="13"/>
  <c r="F27" i="9"/>
  <c r="E25" i="18"/>
  <c r="E20" i="18"/>
  <c r="F25" i="12"/>
  <c r="B23" i="18"/>
  <c r="B20" i="18"/>
  <c r="K20" i="13"/>
  <c r="G20" i="13"/>
  <c r="C20" i="13"/>
  <c r="F26" i="3"/>
  <c r="K24" i="18"/>
  <c r="K20" i="18"/>
  <c r="F27" i="5"/>
  <c r="I25" i="18"/>
  <c r="I20" i="18"/>
  <c r="F27" i="4"/>
  <c r="J25" i="18"/>
  <c r="J20" i="18"/>
  <c r="F27" i="8"/>
  <c r="F25" i="18"/>
  <c r="F20" i="18"/>
  <c r="F27" i="11"/>
  <c r="C25" i="18"/>
  <c r="C20" i="18"/>
  <c r="G27" i="12"/>
  <c r="B25" i="17"/>
  <c r="B20" i="17"/>
  <c r="J20" i="13"/>
  <c r="F20" i="13"/>
  <c r="B20" i="13"/>
  <c r="F27" i="12"/>
  <c r="B25" i="18"/>
  <c r="G25" i="12"/>
  <c r="B23" i="17"/>
  <c r="G26" i="12"/>
  <c r="B24" i="17"/>
  <c r="F26" i="12"/>
  <c r="B24" i="18"/>
  <c r="H25" i="12"/>
  <c r="B23" i="16"/>
  <c r="H26" i="12"/>
  <c r="B24" i="16"/>
  <c r="F21" i="12"/>
  <c r="B19" i="18"/>
  <c r="K25" i="12"/>
  <c r="B23" i="13"/>
  <c r="K26" i="12"/>
  <c r="B24" i="13"/>
  <c r="F25" i="11"/>
  <c r="C23" i="18"/>
  <c r="F26" i="11"/>
  <c r="C24" i="18"/>
  <c r="G25" i="11"/>
  <c r="C23" i="17"/>
  <c r="G26" i="11"/>
  <c r="C24" i="17"/>
  <c r="H25" i="11"/>
  <c r="C23" i="16"/>
  <c r="H26" i="11"/>
  <c r="C24" i="16"/>
  <c r="K25" i="11"/>
  <c r="C23" i="13"/>
  <c r="K26" i="11"/>
  <c r="C24" i="13"/>
  <c r="F26" i="10"/>
  <c r="D24" i="18"/>
  <c r="K26" i="10"/>
  <c r="D24" i="13"/>
  <c r="F21" i="10"/>
  <c r="D19" i="18"/>
  <c r="F25" i="10"/>
  <c r="D23" i="18"/>
  <c r="K25" i="10"/>
  <c r="D23" i="13"/>
  <c r="F26" i="9"/>
  <c r="E24" i="18"/>
  <c r="K26" i="9"/>
  <c r="E24" i="13"/>
  <c r="F21" i="9"/>
  <c r="E19" i="18"/>
  <c r="F25" i="9"/>
  <c r="E23" i="18"/>
  <c r="K25" i="9"/>
  <c r="E23" i="13"/>
  <c r="F26" i="8"/>
  <c r="F24" i="18"/>
  <c r="K26" i="8"/>
  <c r="F24" i="13"/>
  <c r="F21" i="8"/>
  <c r="F19" i="18"/>
  <c r="F25" i="8"/>
  <c r="F23" i="18"/>
  <c r="K25" i="8"/>
  <c r="F23" i="13"/>
  <c r="K26" i="7"/>
  <c r="G24" i="13"/>
  <c r="F26" i="7"/>
  <c r="G24" i="18"/>
  <c r="F21" i="7"/>
  <c r="G19" i="18"/>
  <c r="F25" i="7"/>
  <c r="G23" i="18"/>
  <c r="K25" i="7"/>
  <c r="G23" i="13"/>
  <c r="K26" i="6"/>
  <c r="H24" i="13"/>
  <c r="F26" i="6"/>
  <c r="H24" i="18"/>
  <c r="F21" i="6"/>
  <c r="H19" i="18"/>
  <c r="F25" i="6"/>
  <c r="H23" i="18"/>
  <c r="K25" i="6"/>
  <c r="H23" i="13"/>
  <c r="K26" i="5"/>
  <c r="I24" i="13"/>
  <c r="F26" i="5"/>
  <c r="I24" i="18"/>
  <c r="F21" i="5"/>
  <c r="I19" i="18"/>
  <c r="F25" i="5"/>
  <c r="I23" i="18"/>
  <c r="K25" i="5"/>
  <c r="I23" i="13"/>
  <c r="F26" i="4"/>
  <c r="J24" i="18"/>
  <c r="K26" i="4"/>
  <c r="J24" i="13"/>
  <c r="F21" i="4"/>
  <c r="J19" i="18"/>
  <c r="F25" i="4"/>
  <c r="J23" i="18"/>
  <c r="K25" i="4"/>
  <c r="J23" i="13"/>
  <c r="K26" i="3"/>
  <c r="K24" i="13"/>
  <c r="K25" i="3"/>
  <c r="K23" i="13"/>
  <c r="K22" i="2"/>
  <c r="F22" i="2"/>
  <c r="K21" i="2"/>
  <c r="L19" i="13"/>
  <c r="F27" i="2"/>
  <c r="L25" i="18"/>
  <c r="L20" i="18"/>
  <c r="K27" i="2"/>
  <c r="L25" i="13"/>
  <c r="L20" i="13"/>
  <c r="F26" i="2"/>
  <c r="L24" i="18"/>
  <c r="K26" i="2"/>
  <c r="L24" i="13"/>
  <c r="F21" i="2"/>
  <c r="L19" i="18"/>
  <c r="F25" i="2"/>
  <c r="L23" i="18"/>
  <c r="K25" i="2"/>
  <c r="L23" i="13"/>
  <c r="Q21" i="11" l="1"/>
  <c r="Q22" i="11"/>
  <c r="Q22" i="12"/>
  <c r="Q26" i="12"/>
  <c r="Q21" i="12"/>
  <c r="Q26" i="11"/>
  <c r="Q22" i="5"/>
  <c r="Q22" i="2"/>
  <c r="Q26" i="4"/>
  <c r="Q21" i="4"/>
  <c r="F21" i="30"/>
  <c r="F24" i="30" s="1"/>
  <c r="K19" i="30"/>
  <c r="G21" i="30"/>
  <c r="G24" i="30" s="1"/>
  <c r="D19" i="30"/>
  <c r="D23" i="30" s="1"/>
  <c r="D22" i="30" s="1"/>
  <c r="L19" i="30"/>
  <c r="B21" i="30"/>
  <c r="B24" i="30" s="1"/>
  <c r="Q27" i="12" s="1"/>
  <c r="J21" i="30"/>
  <c r="J24" i="30" s="1"/>
  <c r="Q27" i="4" s="1"/>
  <c r="C21" i="30"/>
  <c r="C24" i="30" s="1"/>
  <c r="Q27" i="11" s="1"/>
  <c r="E19" i="30"/>
  <c r="E23" i="30" s="1"/>
  <c r="E22" i="30" s="1"/>
  <c r="I19" i="30"/>
  <c r="L19" i="29"/>
  <c r="L23" i="29" s="1"/>
  <c r="L22" i="29" s="1"/>
  <c r="P25" i="2" s="1"/>
  <c r="K19" i="29"/>
  <c r="K23" i="29" s="1"/>
  <c r="K22" i="29" s="1"/>
  <c r="P25" i="3" s="1"/>
  <c r="P9" i="12"/>
  <c r="P22" i="2"/>
  <c r="P26" i="2"/>
  <c r="I19" i="29"/>
  <c r="I23" i="29" s="1"/>
  <c r="P22" i="6"/>
  <c r="H19" i="29"/>
  <c r="H23" i="29" s="1"/>
  <c r="H22" i="29" s="1"/>
  <c r="P25" i="6" s="1"/>
  <c r="G19" i="29"/>
  <c r="G23" i="29" s="1"/>
  <c r="P21" i="2"/>
  <c r="P22" i="3"/>
  <c r="P22" i="4"/>
  <c r="J19" i="29"/>
  <c r="P21" i="5"/>
  <c r="P22" i="5"/>
  <c r="P26" i="6"/>
  <c r="P22" i="7"/>
  <c r="P22" i="8"/>
  <c r="P26" i="10"/>
  <c r="P21" i="10"/>
  <c r="P22" i="10"/>
  <c r="P22" i="11"/>
  <c r="B19" i="29"/>
  <c r="P22" i="12"/>
  <c r="P22" i="9"/>
  <c r="F19" i="29"/>
  <c r="E19" i="29"/>
  <c r="C19" i="29"/>
  <c r="I23" i="30" l="1"/>
  <c r="Q21" i="5"/>
  <c r="K23" i="30"/>
  <c r="Q21" i="3"/>
  <c r="L23" i="30"/>
  <c r="Q21" i="2"/>
  <c r="P26" i="3"/>
  <c r="P21" i="3"/>
  <c r="P21" i="6"/>
  <c r="P21" i="7"/>
  <c r="I22" i="29"/>
  <c r="P25" i="5" s="1"/>
  <c r="P26" i="5"/>
  <c r="G22" i="29"/>
  <c r="P25" i="7" s="1"/>
  <c r="P26" i="7"/>
  <c r="J23" i="29"/>
  <c r="P21" i="4"/>
  <c r="F23" i="29"/>
  <c r="P21" i="8"/>
  <c r="C23" i="29"/>
  <c r="P21" i="11"/>
  <c r="B23" i="29"/>
  <c r="P21" i="12"/>
  <c r="E23" i="29"/>
  <c r="P21" i="9"/>
  <c r="I22" i="30" l="1"/>
  <c r="Q25" i="5" s="1"/>
  <c r="Q26" i="5"/>
  <c r="K22" i="30"/>
  <c r="Q25" i="3" s="1"/>
  <c r="Q26" i="3"/>
  <c r="L22" i="30"/>
  <c r="Q25" i="2" s="1"/>
  <c r="Q26" i="2"/>
  <c r="J22" i="29"/>
  <c r="P25" i="4" s="1"/>
  <c r="P26" i="4"/>
  <c r="F22" i="29"/>
  <c r="P25" i="8" s="1"/>
  <c r="P26" i="8"/>
  <c r="C22" i="29"/>
  <c r="P25" i="11" s="1"/>
  <c r="P26" i="11"/>
  <c r="B22" i="29"/>
  <c r="P25" i="12" s="1"/>
  <c r="P26" i="12"/>
  <c r="E22" i="29"/>
  <c r="P25" i="9" s="1"/>
  <c r="P26" i="9"/>
</calcChain>
</file>

<file path=xl/sharedStrings.xml><?xml version="1.0" encoding="utf-8"?>
<sst xmlns="http://schemas.openxmlformats.org/spreadsheetml/2006/main" count="881" uniqueCount="87">
  <si>
    <t>£ per week</t>
  </si>
  <si>
    <t>Couple, four children                                                                                                                                                                                (one aged 0-1; one aged 2-4; one primary school age; one secondary school age)</t>
  </si>
  <si>
    <t>Category</t>
  </si>
  <si>
    <t>Food</t>
  </si>
  <si>
    <t>Alcohol</t>
  </si>
  <si>
    <t>Tobacco</t>
  </si>
  <si>
    <t>Clothing</t>
  </si>
  <si>
    <t>Water rates</t>
  </si>
  <si>
    <t>Council tax</t>
  </si>
  <si>
    <t>Household insurances</t>
  </si>
  <si>
    <t>Fuel</t>
  </si>
  <si>
    <t>Other housing costs</t>
  </si>
  <si>
    <t>Household goods</t>
  </si>
  <si>
    <t>Household services</t>
  </si>
  <si>
    <t>Childcare</t>
  </si>
  <si>
    <t>Personal goods and services</t>
  </si>
  <si>
    <t>Motoring</t>
  </si>
  <si>
    <t>Other travel costs</t>
  </si>
  <si>
    <t>Social and cultural participation</t>
  </si>
  <si>
    <t>Rent</t>
  </si>
  <si>
    <t>Headline total (excluding rent &amp; childcare)</t>
  </si>
  <si>
    <t>Total (including rent &amp; childcare)</t>
  </si>
  <si>
    <t>Totals excluding:</t>
  </si>
  <si>
    <t>Rent, council tax, childcare (comparable to out of work benefits)</t>
  </si>
  <si>
    <t>Rent, council tax, childcare &amp; water rates (comparable to after housing costs in HBAI*)</t>
  </si>
  <si>
    <t>Council tax, childcare (comparable to before housing costs in HBAI)</t>
  </si>
  <si>
    <t>*Households Below Average Income</t>
  </si>
  <si>
    <t>Couple, three children (one aged 2-4; one primary school age; one secondary school age)</t>
  </si>
  <si>
    <t>Couple, two children (one aged 2-4; one primary school age)</t>
  </si>
  <si>
    <t>Couple, one child (aged 0-1)</t>
  </si>
  <si>
    <t>Lone parent, three children (one aged 2-4; one primary school age; one secondary school age)</t>
  </si>
  <si>
    <t>Lone parent, two children (one aged 2-4; one primary school age)</t>
  </si>
  <si>
    <t>Lone parent, one child (aged 0-1)</t>
  </si>
  <si>
    <t>Couple, pensioner</t>
  </si>
  <si>
    <t>Single, pensioner</t>
  </si>
  <si>
    <t>Couple, working age</t>
  </si>
  <si>
    <t>Single, working age</t>
  </si>
  <si>
    <t>2015 BUDGETS</t>
  </si>
  <si>
    <t>2016 BUDGETS</t>
  </si>
  <si>
    <t>2017 BUDGETS</t>
  </si>
  <si>
    <t>2014 BUDGETS</t>
  </si>
  <si>
    <t>2013 BUDGETS</t>
  </si>
  <si>
    <t>2012 BUDGETS</t>
  </si>
  <si>
    <t>2011 BUDGETS</t>
  </si>
  <si>
    <t>2010 BUDGETS</t>
  </si>
  <si>
    <t>2009 BUDGETS</t>
  </si>
  <si>
    <t>2008 BUDGETS</t>
  </si>
  <si>
    <t>Single</t>
  </si>
  <si>
    <t>Couple</t>
  </si>
  <si>
    <t>Single pensioner</t>
  </si>
  <si>
    <t>Couple pensioner</t>
  </si>
  <si>
    <t>Lone parent 1 child</t>
  </si>
  <si>
    <t>Lone parent 2 children</t>
  </si>
  <si>
    <t>Lone parent 3 children</t>
  </si>
  <si>
    <t>Couple 1 child</t>
  </si>
  <si>
    <t>Couple 2 children</t>
  </si>
  <si>
    <t>Couple 3 children</t>
  </si>
  <si>
    <t>Couple 4 children</t>
  </si>
  <si>
    <t>2018 BUDGETS - standard household types</t>
  </si>
  <si>
    <t>For ages of children in these standard types, see contents tab</t>
  </si>
  <si>
    <t>Standard MIS budgets</t>
  </si>
  <si>
    <t>These spreadsheets show MIS budgets for 11 "standard" household types for all years since 2008</t>
  </si>
  <si>
    <t>Link to excel calculator</t>
  </si>
  <si>
    <t>for more family breakdowns in present year, adjusting age of child in four categories</t>
  </si>
  <si>
    <t xml:space="preserve">Single working age </t>
  </si>
  <si>
    <t>couple working age</t>
  </si>
  <si>
    <t>OR</t>
  </si>
  <si>
    <t>Lone parent, one child aged 0-1</t>
  </si>
  <si>
    <t>Lone parent, two children aged 2-4 and primary</t>
  </si>
  <si>
    <t>Lone parent, three children aged 2-4. primary and secondary</t>
  </si>
  <si>
    <t>Couple, two children aged 2-4 and primary</t>
  </si>
  <si>
    <t>Couple, one child aged 0-1</t>
  </si>
  <si>
    <t>Couple, three children aged 2-4, primary and secondary</t>
  </si>
  <si>
    <t>Couple, four children aged 0-1, 2-4, primary and secondary</t>
  </si>
  <si>
    <t>All years for a given type:</t>
  </si>
  <si>
    <t>All types in a given year:</t>
  </si>
  <si>
    <t>2019 BUDGETS - standard household types</t>
  </si>
  <si>
    <t>2020 BUDGETS - standard household types</t>
  </si>
  <si>
    <t>2021 BUDGETS</t>
  </si>
  <si>
    <t>2022 BUDGETS</t>
  </si>
  <si>
    <t>HEADLINE TOTAL (EXCL RENT, CHILDCARE)</t>
  </si>
  <si>
    <t>TOTAL ALL</t>
  </si>
  <si>
    <t>ALL, NO CHILDCARE</t>
  </si>
  <si>
    <t>BENEFITS COMPARISON (NO RENT, CHILDCARE, COUNCIL TAX)</t>
  </si>
  <si>
    <t>AHC (NO CHILDCARE, RENT, COUNCIL TAX OR WATER)</t>
  </si>
  <si>
    <t>BHC (NO CHILDCARE, COUNCIL TAX)</t>
  </si>
  <si>
    <t>2023 BUDGETS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</si>
</sst>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000%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 (Body)"/>
    </font>
    <font>
      <sz val="11"/>
      <color theme="1"/>
      <name val="Calibri (Body)"/>
    </font>
    <font>
      <sz val="11"/>
      <color rgb="FF000000"/>
      <name val="Calibri (Body)"/>
    </font>
    <font>
      <b/>
      <sz val="11"/>
      <name val="Calibri (Body)"/>
    </font>
    <font>
      <sz val="11"/>
      <name val="Calibri (Body)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9" fillId="0" borderId="0" applyNumberFormat="0" applyFill="0" applyBorder="0" applyAlignment="0" applyProtection="0"/>
    <xf numFmtId="9" fontId="11" fillId="0" borderId="0" applyFont="0" applyFill="0" applyBorder="0" applyAlignment="0" applyProtection="0"/>
  </cellStyleXfs>
  <cellXfs count="77">
    <xf numFmtId="0" fontId="0" fillId="0" borderId="0" xfId="0"/>
    <xf numFmtId="2" fontId="2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right"/>
    </xf>
    <xf numFmtId="0" fontId="3" fillId="0" borderId="0" xfId="0" applyFont="1"/>
    <xf numFmtId="2" fontId="2" fillId="0" borderId="0" xfId="0" applyNumberFormat="1" applyFont="1" applyAlignment="1">
      <alignment horizontal="right"/>
    </xf>
    <xf numFmtId="0" fontId="2" fillId="0" borderId="0" xfId="0" applyFont="1"/>
    <xf numFmtId="2" fontId="3" fillId="0" borderId="0" xfId="0" applyNumberFormat="1" applyFont="1"/>
    <xf numFmtId="2" fontId="4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2" fontId="5" fillId="0" borderId="0" xfId="0" applyNumberFormat="1" applyFont="1"/>
    <xf numFmtId="4" fontId="3" fillId="0" borderId="0" xfId="0" applyNumberFormat="1" applyFont="1"/>
    <xf numFmtId="2" fontId="6" fillId="0" borderId="0" xfId="0" applyNumberFormat="1" applyFont="1"/>
    <xf numFmtId="0" fontId="3" fillId="0" borderId="0" xfId="0" applyFont="1" applyAlignment="1">
      <alignment horizontal="right"/>
    </xf>
    <xf numFmtId="2" fontId="3" fillId="0" borderId="0" xfId="0" applyNumberFormat="1" applyFont="1" applyAlignment="1">
      <alignment horizontal="right" wrapText="1"/>
    </xf>
    <xf numFmtId="2" fontId="0" fillId="0" borderId="0" xfId="0" applyNumberFormat="1"/>
    <xf numFmtId="2" fontId="1" fillId="0" borderId="0" xfId="0" applyNumberFormat="1" applyFont="1"/>
    <xf numFmtId="0" fontId="1" fillId="0" borderId="0" xfId="0" applyFont="1"/>
    <xf numFmtId="1" fontId="2" fillId="0" borderId="0" xfId="0" applyNumberFormat="1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 applyAlignment="1">
      <alignment wrapText="1"/>
    </xf>
    <xf numFmtId="2" fontId="1" fillId="0" borderId="0" xfId="0" applyNumberFormat="1" applyFont="1" applyAlignment="1">
      <alignment wrapText="1"/>
    </xf>
    <xf numFmtId="0" fontId="7" fillId="0" borderId="0" xfId="0" applyFont="1"/>
    <xf numFmtId="0" fontId="8" fillId="0" borderId="0" xfId="0" applyFont="1"/>
    <xf numFmtId="0" fontId="10" fillId="0" borderId="0" xfId="1" applyFont="1"/>
    <xf numFmtId="0" fontId="8" fillId="0" borderId="0" xfId="0" applyFont="1" applyAlignment="1">
      <alignment wrapText="1"/>
    </xf>
    <xf numFmtId="0" fontId="10" fillId="0" borderId="0" xfId="1" quotePrefix="1" applyFont="1"/>
    <xf numFmtId="0" fontId="7" fillId="0" borderId="0" xfId="0" applyFont="1" applyAlignment="1">
      <alignment horizontal="right"/>
    </xf>
    <xf numFmtId="0" fontId="10" fillId="0" borderId="0" xfId="1" applyFont="1" applyAlignment="1">
      <alignment horizontal="right" wrapText="1"/>
    </xf>
    <xf numFmtId="0" fontId="10" fillId="0" borderId="0" xfId="1" applyFont="1" applyAlignment="1">
      <alignment horizontal="right"/>
    </xf>
    <xf numFmtId="0" fontId="10" fillId="0" borderId="0" xfId="1" quotePrefix="1" applyFont="1" applyAlignment="1">
      <alignment horizontal="right"/>
    </xf>
    <xf numFmtId="164" fontId="0" fillId="0" borderId="0" xfId="0" applyNumberFormat="1"/>
    <xf numFmtId="2" fontId="0" fillId="2" borderId="0" xfId="0" applyNumberFormat="1" applyFill="1"/>
    <xf numFmtId="0" fontId="0" fillId="2" borderId="0" xfId="0" applyFill="1"/>
    <xf numFmtId="164" fontId="0" fillId="2" borderId="0" xfId="0" applyNumberFormat="1" applyFill="1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2" fontId="1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center" vertical="center" wrapText="1"/>
    </xf>
    <xf numFmtId="0" fontId="0" fillId="0" borderId="0" xfId="0" applyFont="1"/>
    <xf numFmtId="2" fontId="0" fillId="0" borderId="0" xfId="0" applyNumberFormat="1" applyFont="1"/>
    <xf numFmtId="2" fontId="0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/>
    <xf numFmtId="4" fontId="1" fillId="0" borderId="0" xfId="0" applyNumberFormat="1" applyFont="1"/>
    <xf numFmtId="4" fontId="0" fillId="0" borderId="0" xfId="0" applyNumberFormat="1" applyFont="1"/>
    <xf numFmtId="10" fontId="0" fillId="0" borderId="0" xfId="2" applyNumberFormat="1" applyFont="1"/>
    <xf numFmtId="165" fontId="0" fillId="0" borderId="0" xfId="2" applyNumberFormat="1" applyFont="1"/>
    <xf numFmtId="2" fontId="0" fillId="0" borderId="0" xfId="0" applyNumberFormat="1" applyFont="1" applyAlignment="1">
      <alignment horizontal="right" wrapText="1"/>
    </xf>
    <xf numFmtId="2" fontId="0" fillId="0" borderId="0" xfId="0" applyNumberFormat="1" applyFill="1"/>
    <xf numFmtId="0" fontId="0" fillId="0" borderId="0" xfId="0" applyFill="1"/>
    <xf numFmtId="164" fontId="0" fillId="0" borderId="0" xfId="0" applyNumberFormat="1" applyFill="1"/>
    <xf numFmtId="0" fontId="0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2" fontId="12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2" fontId="14" fillId="0" borderId="0" xfId="0" applyNumberFormat="1" applyFont="1" applyAlignment="1">
      <alignment horizontal="right"/>
    </xf>
    <xf numFmtId="2" fontId="13" fillId="0" borderId="0" xfId="0" applyNumberFormat="1" applyFont="1" applyAlignment="1">
      <alignment horizontal="right"/>
    </xf>
    <xf numFmtId="0" fontId="13" fillId="0" borderId="0" xfId="0" applyFont="1"/>
    <xf numFmtId="1" fontId="13" fillId="0" borderId="0" xfId="0" applyNumberFormat="1" applyFont="1"/>
    <xf numFmtId="4" fontId="14" fillId="0" borderId="0" xfId="0" applyNumberFormat="1" applyFont="1"/>
    <xf numFmtId="2" fontId="14" fillId="0" borderId="0" xfId="0" applyNumberFormat="1" applyFont="1"/>
    <xf numFmtId="2" fontId="15" fillId="0" borderId="0" xfId="0" applyNumberFormat="1" applyFont="1"/>
    <xf numFmtId="4" fontId="13" fillId="0" borderId="0" xfId="0" applyNumberFormat="1" applyFont="1"/>
    <xf numFmtId="2" fontId="13" fillId="0" borderId="0" xfId="0" applyNumberFormat="1" applyFont="1"/>
    <xf numFmtId="2" fontId="16" fillId="0" borderId="0" xfId="0" applyNumberFormat="1" applyFont="1"/>
    <xf numFmtId="2" fontId="17" fillId="0" borderId="0" xfId="0" applyNumberFormat="1" applyFont="1"/>
    <xf numFmtId="0" fontId="14" fillId="0" borderId="0" xfId="0" applyFont="1" applyAlignment="1">
      <alignment horizontal="right"/>
    </xf>
    <xf numFmtId="10" fontId="14" fillId="0" borderId="0" xfId="2" applyNumberFormat="1" applyFont="1"/>
    <xf numFmtId="2" fontId="14" fillId="0" borderId="0" xfId="0" applyNumberFormat="1" applyFont="1" applyAlignment="1">
      <alignment horizontal="right" wrapText="1"/>
    </xf>
    <xf numFmtId="2" fontId="13" fillId="0" borderId="0" xfId="0" applyNumberFormat="1" applyFont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2" fontId="18" fillId="0" borderId="0" xfId="0" applyNumberFormat="1" applyFont="1"/>
    <xf numFmtId="2" fontId="19" fillId="0" borderId="0" xfId="0" applyNumberFormat="1" applyFont="1"/>
  </cellXfs>
  <cellStyles count="3">
    <cellStyle name="Hyperlink" xfId="1" builtinId="8"/>
    <cellStyle name="Normal" xfId="0" builtinId="0"/>
    <cellStyle name="Per 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lboro.ac.uk/media/wwwlboroacuk/content/crsp/downloads/calculator.xlsx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E32E70-622A-4429-B740-2AB04D37A65C}">
  <dimension ref="A1:P17"/>
  <sheetViews>
    <sheetView workbookViewId="0">
      <selection activeCell="G25" sqref="G25"/>
    </sheetView>
  </sheetViews>
  <sheetFormatPr baseColWidth="10" defaultColWidth="9.1640625" defaultRowHeight="19" x14ac:dyDescent="0.25"/>
  <cols>
    <col min="1" max="1" width="68.5" style="24" customWidth="1"/>
    <col min="2" max="16384" width="9.1640625" style="24"/>
  </cols>
  <sheetData>
    <row r="1" spans="1:16" x14ac:dyDescent="0.25">
      <c r="A1" s="23" t="s">
        <v>60</v>
      </c>
    </row>
    <row r="2" spans="1:16" x14ac:dyDescent="0.25">
      <c r="A2" s="24" t="s">
        <v>61</v>
      </c>
    </row>
    <row r="3" spans="1:16" ht="32.25" customHeight="1" x14ac:dyDescent="0.25"/>
    <row r="4" spans="1:16" x14ac:dyDescent="0.25">
      <c r="A4" s="28" t="s">
        <v>75</v>
      </c>
      <c r="B4" s="25">
        <v>2008</v>
      </c>
      <c r="C4" s="25">
        <f>B4+1</f>
        <v>2009</v>
      </c>
      <c r="D4" s="25">
        <f t="shared" ref="D4:H4" si="0">C4+1</f>
        <v>2010</v>
      </c>
      <c r="E4" s="25">
        <f t="shared" si="0"/>
        <v>2011</v>
      </c>
      <c r="F4" s="25">
        <f t="shared" si="0"/>
        <v>2012</v>
      </c>
      <c r="G4" s="25">
        <f t="shared" si="0"/>
        <v>2013</v>
      </c>
      <c r="H4" s="25">
        <f t="shared" si="0"/>
        <v>2014</v>
      </c>
      <c r="I4" s="25">
        <v>2015</v>
      </c>
      <c r="J4" s="27">
        <v>2016</v>
      </c>
      <c r="K4" s="25">
        <v>2017</v>
      </c>
      <c r="L4" s="25">
        <v>2018</v>
      </c>
      <c r="M4" s="25">
        <v>2019</v>
      </c>
      <c r="N4" s="25">
        <v>2020</v>
      </c>
      <c r="O4" s="25">
        <v>2021</v>
      </c>
      <c r="P4" s="27">
        <v>2022</v>
      </c>
    </row>
    <row r="5" spans="1:16" ht="60" customHeight="1" x14ac:dyDescent="0.25">
      <c r="A5" s="28" t="s">
        <v>74</v>
      </c>
      <c r="D5" s="26"/>
      <c r="E5" s="26"/>
      <c r="F5" s="26"/>
      <c r="G5" s="26"/>
      <c r="H5" s="26"/>
      <c r="I5" s="26"/>
      <c r="J5" s="26"/>
      <c r="K5" s="26"/>
      <c r="L5" s="26"/>
    </row>
    <row r="6" spans="1:16" ht="21" customHeight="1" x14ac:dyDescent="0.25">
      <c r="A6" s="29" t="s">
        <v>64</v>
      </c>
    </row>
    <row r="7" spans="1:16" ht="20" x14ac:dyDescent="0.25">
      <c r="A7" s="29" t="s">
        <v>65</v>
      </c>
    </row>
    <row r="8" spans="1:16" x14ac:dyDescent="0.25">
      <c r="A8" s="30" t="s">
        <v>49</v>
      </c>
    </row>
    <row r="9" spans="1:16" x14ac:dyDescent="0.25">
      <c r="A9" s="31" t="s">
        <v>50</v>
      </c>
    </row>
    <row r="10" spans="1:16" x14ac:dyDescent="0.25">
      <c r="A10" s="31" t="s">
        <v>67</v>
      </c>
    </row>
    <row r="11" spans="1:16" x14ac:dyDescent="0.25">
      <c r="A11" s="30" t="s">
        <v>68</v>
      </c>
    </row>
    <row r="12" spans="1:16" x14ac:dyDescent="0.25">
      <c r="A12" s="31" t="s">
        <v>69</v>
      </c>
    </row>
    <row r="13" spans="1:16" x14ac:dyDescent="0.25">
      <c r="A13" s="31" t="s">
        <v>71</v>
      </c>
    </row>
    <row r="14" spans="1:16" x14ac:dyDescent="0.25">
      <c r="A14" s="30" t="s">
        <v>70</v>
      </c>
    </row>
    <row r="15" spans="1:16" x14ac:dyDescent="0.25">
      <c r="A15" s="30" t="s">
        <v>72</v>
      </c>
    </row>
    <row r="16" spans="1:16" x14ac:dyDescent="0.25">
      <c r="A16" s="30" t="s">
        <v>73</v>
      </c>
    </row>
    <row r="17" spans="2:6" x14ac:dyDescent="0.25">
      <c r="B17" s="28" t="s">
        <v>66</v>
      </c>
      <c r="C17" s="25" t="s">
        <v>62</v>
      </c>
      <c r="F17" s="24" t="s">
        <v>63</v>
      </c>
    </row>
  </sheetData>
  <hyperlinks>
    <hyperlink ref="C17" r:id="rId1" xr:uid="{AFDE919A-7784-47D2-8817-F45977F752ED}"/>
    <hyperlink ref="B4" location="'2008'!A1" display="'2008'!A1" xr:uid="{AB75ABBC-7E49-4117-AD01-BC46B2980751}"/>
    <hyperlink ref="C4" location="'2009'!A1" display="'2009'!A1" xr:uid="{C4F03702-F235-41D8-A57C-5A2DCAE4A54C}"/>
    <hyperlink ref="D4" location="'2010'!A1" display="'2010'!A1" xr:uid="{B7BAF4EA-D9D4-4E36-B1C0-ABDB12D6A759}"/>
    <hyperlink ref="E4" location="'2011'!A1" display="'2011'!A1" xr:uid="{C99EE830-8638-4702-B22A-D93F1DE1D6A2}"/>
    <hyperlink ref="F4" location="'2012'!A1" display="'2012'!A1" xr:uid="{2EAC6466-CAF5-461E-BBA8-BA1DB5E06BE2}"/>
    <hyperlink ref="G4" location="'2013'!A1" display="'2013'!A1" xr:uid="{144196F5-793E-476D-AC39-BB51CD50B922}"/>
    <hyperlink ref="H4" location="'2014'!A1" display="'2014'!A1" xr:uid="{BBB90514-E029-4988-94DF-1C3B05FAA2B7}"/>
    <hyperlink ref="I4" location="'2015'!A1" display="2015" xr:uid="{2BFA2591-FDFF-495C-9E9B-B5857425AC59}"/>
    <hyperlink ref="J4" location="'2016'!A1" display="2016" xr:uid="{C05314A7-3C12-4CBA-9B70-53C10A883A65}"/>
    <hyperlink ref="K4" location="'2017'!A1" display="'2017'!A1" xr:uid="{23230536-8DCC-4523-A37D-A8E604F3DC90}"/>
    <hyperlink ref="L4" location="'2018'!A1" display="'2018'!A1" xr:uid="{EF3D8C79-6ABC-4B27-B6E2-92783B5A3D0A}"/>
    <hyperlink ref="A6" location="s!A1" display="Single working age " xr:uid="{FFEBFEBF-208B-4E0D-9A6C-6772B442999C}"/>
    <hyperlink ref="A7" location="'c'!A1" display="couple working age" xr:uid="{EE6CA5F0-785E-4793-A548-E8F4A88649AC}"/>
    <hyperlink ref="A8" location="'pens s'!A1" display="Single pensioner" xr:uid="{8110ED65-FE39-496B-92CE-ACBF65316E27}"/>
    <hyperlink ref="A9" location="'pens c'!A1" display="Couple pensioner" xr:uid="{0D3BBB51-AD81-4FD7-847D-BC558702D1A2}"/>
    <hyperlink ref="A10" location="'lp+1'!A1" display="Lone parent, one child aged 0-1" xr:uid="{6E57E7F1-9F3A-4D02-AD51-536DA37F47BF}"/>
    <hyperlink ref="A11" location="'lp+2'!A1" display="Lone parent, two children aged 2-4 and primary" xr:uid="{4A3C8960-0A0A-4DAC-BCB8-EB8874C12BDB}"/>
    <hyperlink ref="A12" location="'lp+3'!A1" display="Lone parent, three children aged 2-4. primary and secondary" xr:uid="{85766513-F725-4407-A756-A4D4AF9CAF1B}"/>
    <hyperlink ref="A13" location="'c+1'!A1" display="couple, one child aged 0-1" xr:uid="{134F9B68-0782-41E2-9763-A4C0E88BEA06}"/>
    <hyperlink ref="A14" location="'c+2'!A1" display="Couple, two children aged 2-4 and primary" xr:uid="{C8770E65-3F7A-4BC3-B53F-3C168B6BF26A}"/>
    <hyperlink ref="A15" location="'c+3'!A1" display="Couple, three children aged 2-4, primary and secondary" xr:uid="{2AEA9C95-3F99-45B7-B7FC-9E2E6038F64A}"/>
    <hyperlink ref="A16" location="'c+4'!A1" display="Couple, four children aged 0-1, 2-4, primary and secondary" xr:uid="{624610BA-77A7-44DA-AD2A-3CFBC2064053}"/>
    <hyperlink ref="M4" location="'2019'!A1" display="'2019'!A1" xr:uid="{5BCB52D2-AE36-413D-BFAD-D89E3ED0A482}"/>
    <hyperlink ref="N4" location="'2020'!A1" display="'2020'!A1" xr:uid="{F3289C90-3F7A-482A-823C-A29AB5CEE2AE}"/>
    <hyperlink ref="O4" location="'2021'!A1" display="'2021'!A1" xr:uid="{58741ABC-F5BF-4B38-94F4-5E202EDF5E7F}"/>
    <hyperlink ref="P4" location="'2022'!A1" display="2022" xr:uid="{194E2728-A728-4B9F-8F72-D65E9E5FFA26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4D8C58-1094-4995-94BC-E1EE1569B4E9}">
  <dimension ref="A1:P25"/>
  <sheetViews>
    <sheetView workbookViewId="0"/>
  </sheetViews>
  <sheetFormatPr baseColWidth="10" defaultColWidth="8.83203125" defaultRowHeight="15" x14ac:dyDescent="0.2"/>
  <cols>
    <col min="1" max="1" width="53.33203125" customWidth="1"/>
    <col min="4" max="4" width="10" customWidth="1"/>
    <col min="5" max="5" width="10.1640625" customWidth="1"/>
  </cols>
  <sheetData>
    <row r="1" spans="1:16" ht="45" customHeight="1" x14ac:dyDescent="0.2">
      <c r="A1" s="16" t="s">
        <v>38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s!J4</f>
        <v>44.723851519607479</v>
      </c>
      <c r="C2" s="15">
        <f>'c'!J4</f>
        <v>80.690961220833842</v>
      </c>
      <c r="D2" s="15">
        <f>'pens s'!J4</f>
        <v>44.440390009475742</v>
      </c>
      <c r="E2" s="15">
        <f>'pens c'!J4</f>
        <v>71.993739632184685</v>
      </c>
      <c r="F2" s="15">
        <f>'lp+1'!J4</f>
        <v>56.849231269790408</v>
      </c>
      <c r="G2" s="15">
        <f>'lp+2'!J4</f>
        <v>75.86071144211752</v>
      </c>
      <c r="H2" s="15">
        <f>'lp+3'!J4</f>
        <v>105.05206540061867</v>
      </c>
      <c r="I2" s="15">
        <f>'c+1'!J4</f>
        <v>82.136117075916005</v>
      </c>
      <c r="J2" s="15">
        <f>'c+2'!J4</f>
        <v>100.9636483159783</v>
      </c>
      <c r="K2" s="15">
        <f>'c+3'!J4</f>
        <v>139.74296057094531</v>
      </c>
      <c r="L2" s="15">
        <f>'c+4'!J4</f>
        <v>150.54969029923379</v>
      </c>
    </row>
    <row r="3" spans="1:16" ht="16" x14ac:dyDescent="0.2">
      <c r="A3" s="19" t="s">
        <v>4</v>
      </c>
      <c r="B3" s="15">
        <f>s!J5</f>
        <v>4.89133170465281</v>
      </c>
      <c r="C3" s="15">
        <f>'c'!J5</f>
        <v>9.57971800700677</v>
      </c>
      <c r="D3" s="15">
        <f>'pens s'!J5</f>
        <v>6.6743669181034475</v>
      </c>
      <c r="E3" s="15">
        <f>'pens c'!J5</f>
        <v>7.8133979885057476</v>
      </c>
      <c r="F3" s="15">
        <f>'lp+1'!J5</f>
        <v>4.3099999999999996</v>
      </c>
      <c r="G3" s="15">
        <f>'lp+2'!J5</f>
        <v>4.3099999999999996</v>
      </c>
      <c r="H3" s="15">
        <f>'lp+3'!J5</f>
        <v>4.3099999999999996</v>
      </c>
      <c r="I3" s="15">
        <f>'c+1'!J5</f>
        <v>9.0140547945205487</v>
      </c>
      <c r="J3" s="15">
        <f>'c+2'!J5</f>
        <v>9.0140547945205487</v>
      </c>
      <c r="K3" s="15">
        <f>'c+3'!J5</f>
        <v>9.0140547945205487</v>
      </c>
      <c r="L3" s="15">
        <f>'c+4'!J5</f>
        <v>9.0140547945205487</v>
      </c>
    </row>
    <row r="4" spans="1:16" ht="16" x14ac:dyDescent="0.2">
      <c r="A4" s="19" t="s">
        <v>5</v>
      </c>
      <c r="B4" s="15">
        <f>s!J6</f>
        <v>0</v>
      </c>
      <c r="C4" s="15">
        <f>'c'!J6</f>
        <v>0</v>
      </c>
      <c r="D4" s="15">
        <f>'pens s'!J6</f>
        <v>0</v>
      </c>
      <c r="E4" s="15">
        <f>'pens c'!J6</f>
        <v>0</v>
      </c>
      <c r="F4" s="15">
        <f>'lp+1'!J6</f>
        <v>0</v>
      </c>
      <c r="G4" s="15">
        <f>'lp+2'!J6</f>
        <v>0</v>
      </c>
      <c r="H4" s="15">
        <f>'lp+3'!J6</f>
        <v>0</v>
      </c>
      <c r="I4" s="15">
        <f>'c+1'!J6</f>
        <v>0</v>
      </c>
      <c r="J4" s="15">
        <f>'c+2'!J6</f>
        <v>0</v>
      </c>
      <c r="K4" s="15">
        <f>'c+3'!J6</f>
        <v>0</v>
      </c>
      <c r="L4" s="15">
        <f>'c+4'!J6</f>
        <v>0</v>
      </c>
    </row>
    <row r="5" spans="1:16" ht="16" x14ac:dyDescent="0.2">
      <c r="A5" s="19" t="s">
        <v>6</v>
      </c>
      <c r="B5" s="15">
        <f>s!J7</f>
        <v>7.116474885844748</v>
      </c>
      <c r="C5" s="15">
        <f>'c'!J7</f>
        <v>14.232949771689498</v>
      </c>
      <c r="D5" s="15">
        <f>'pens s'!J7</f>
        <v>6.1869132420091315</v>
      </c>
      <c r="E5" s="15">
        <f>'pens c'!J7</f>
        <v>12.373826484018263</v>
      </c>
      <c r="F5" s="15">
        <f>'lp+1'!J7</f>
        <v>22.536643835616442</v>
      </c>
      <c r="G5" s="15">
        <f>'lp+2'!J7</f>
        <v>33.203972602739732</v>
      </c>
      <c r="H5" s="15">
        <f>'lp+3'!J7</f>
        <v>48.532566210045658</v>
      </c>
      <c r="I5" s="15">
        <f>'c+1'!J7</f>
        <v>33.383671232876722</v>
      </c>
      <c r="J5" s="15">
        <f>'c+2'!J7</f>
        <v>44.051000000000009</v>
      </c>
      <c r="K5" s="15">
        <f>'c+3'!J7</f>
        <v>59.379593607305935</v>
      </c>
      <c r="L5" s="15">
        <f>'c+4'!J7</f>
        <v>68.364525114155256</v>
      </c>
    </row>
    <row r="6" spans="1:16" ht="16" x14ac:dyDescent="0.2">
      <c r="A6" s="19" t="s">
        <v>7</v>
      </c>
      <c r="B6" s="15">
        <f>s!J8</f>
        <v>5.6678656205636297</v>
      </c>
      <c r="C6" s="15">
        <f>'c'!J8</f>
        <v>5.6678656205636297</v>
      </c>
      <c r="D6" s="15">
        <f>'pens s'!J8</f>
        <v>5.6678656203428233</v>
      </c>
      <c r="E6" s="15">
        <f>'pens c'!J8</f>
        <v>6.6885683089258308</v>
      </c>
      <c r="F6" s="15">
        <f>'lp+1'!J8</f>
        <v>9.39</v>
      </c>
      <c r="G6" s="15">
        <f>'lp+2'!J8</f>
        <v>9.8699999999999992</v>
      </c>
      <c r="H6" s="15">
        <f>'lp+3'!J8</f>
        <v>9.8699999999999992</v>
      </c>
      <c r="I6" s="15">
        <f>'c+1'!J8</f>
        <v>9.39</v>
      </c>
      <c r="J6" s="15">
        <f>'c+2'!J8</f>
        <v>9.8699999999999992</v>
      </c>
      <c r="K6" s="15">
        <f>'c+3'!J8</f>
        <v>9.8699999999999992</v>
      </c>
      <c r="L6" s="15">
        <f>'c+4'!J8</f>
        <v>9.8699999999999992</v>
      </c>
    </row>
    <row r="7" spans="1:16" ht="16" x14ac:dyDescent="0.2">
      <c r="A7" s="19" t="s">
        <v>8</v>
      </c>
      <c r="B7" s="15">
        <f>s!J9</f>
        <v>15.185621721690834</v>
      </c>
      <c r="C7" s="15">
        <f>'c'!J9</f>
        <v>20.248334657460678</v>
      </c>
      <c r="D7" s="15">
        <f>'pens s'!J9</f>
        <v>15.185621721690834</v>
      </c>
      <c r="E7" s="15">
        <f>'pens c'!J9</f>
        <v>20.248334657460678</v>
      </c>
      <c r="F7" s="15">
        <f>'lp+1'!J9</f>
        <v>17.718831604636975</v>
      </c>
      <c r="G7" s="15">
        <f>'lp+2'!J9</f>
        <v>17.718831604636975</v>
      </c>
      <c r="H7" s="15">
        <f>'lp+3'!J9</f>
        <v>17.718831604636975</v>
      </c>
      <c r="I7" s="15">
        <f>'c+1'!J9</f>
        <v>23.621680902989628</v>
      </c>
      <c r="J7" s="15">
        <f>'c+2'!J9</f>
        <v>23.621680902989628</v>
      </c>
      <c r="K7" s="15">
        <f>'c+3'!J9</f>
        <v>23.621680902989628</v>
      </c>
      <c r="L7" s="15">
        <f>'c+4'!J9</f>
        <v>23.621680902989628</v>
      </c>
    </row>
    <row r="8" spans="1:16" ht="16" x14ac:dyDescent="0.2">
      <c r="A8" s="19" t="s">
        <v>9</v>
      </c>
      <c r="B8" s="15">
        <f>s!J10</f>
        <v>1.2058315068493151</v>
      </c>
      <c r="C8" s="15">
        <f>'c'!J10</f>
        <v>1.1611933219178081</v>
      </c>
      <c r="D8" s="15">
        <f>'pens s'!J10</f>
        <v>1.2106356164383558</v>
      </c>
      <c r="E8" s="15">
        <f>'pens c'!J10</f>
        <v>1.6285931506849314</v>
      </c>
      <c r="F8" s="15">
        <f>'lp+1'!J10</f>
        <v>1.6638904109589043</v>
      </c>
      <c r="G8" s="15">
        <f>'lp+2'!J10</f>
        <v>1.9216438356164385</v>
      </c>
      <c r="H8" s="15">
        <f>'lp+3'!J10</f>
        <v>1.9216438356164385</v>
      </c>
      <c r="I8" s="15">
        <f>'c+1'!J10</f>
        <v>1.6776986301369865</v>
      </c>
      <c r="J8" s="15">
        <f>'c+2'!J10</f>
        <v>1.9929863013698632</v>
      </c>
      <c r="K8" s="15">
        <f>'c+3'!J10</f>
        <v>1.9929863013698632</v>
      </c>
      <c r="L8" s="15">
        <f>'c+4'!J10</f>
        <v>1.9929863013698632</v>
      </c>
    </row>
    <row r="9" spans="1:16" ht="16" x14ac:dyDescent="0.2">
      <c r="A9" s="19" t="s">
        <v>10</v>
      </c>
      <c r="B9" s="15">
        <f>s!J11</f>
        <v>15.95651779480848</v>
      </c>
      <c r="C9" s="15">
        <f>'c'!J11</f>
        <v>19.031195642313108</v>
      </c>
      <c r="D9" s="15">
        <f>'pens s'!J11</f>
        <v>13.85372087611279</v>
      </c>
      <c r="E9" s="15">
        <f>'pens c'!J11</f>
        <v>17.158116034063163</v>
      </c>
      <c r="F9" s="15">
        <f>'lp+1'!J11</f>
        <v>14.729910136986302</v>
      </c>
      <c r="G9" s="15">
        <f>'lp+2'!J11</f>
        <v>16.637676712328766</v>
      </c>
      <c r="H9" s="15">
        <f>'lp+3'!J11</f>
        <v>18.823955068493149</v>
      </c>
      <c r="I9" s="15">
        <f>'c+1'!J11</f>
        <v>15.864732876712329</v>
      </c>
      <c r="J9" s="15">
        <f>'c+2'!J11</f>
        <v>17.672194246575341</v>
      </c>
      <c r="K9" s="15">
        <f>'c+3'!J11</f>
        <v>19.97263205479452</v>
      </c>
      <c r="L9" s="15">
        <f>'c+4'!J11</f>
        <v>21.058752054794518</v>
      </c>
    </row>
    <row r="10" spans="1:16" ht="16" x14ac:dyDescent="0.2">
      <c r="A10" s="19" t="s">
        <v>11</v>
      </c>
      <c r="B10" s="15">
        <f>s!J12</f>
        <v>1.9458706967380124</v>
      </c>
      <c r="C10" s="15">
        <f>'c'!J12</f>
        <v>1.9458706967380124</v>
      </c>
      <c r="D10" s="15">
        <f>'pens s'!J12</f>
        <v>1.9458706967380124</v>
      </c>
      <c r="E10" s="15">
        <f>'pens c'!J12</f>
        <v>1.9458706967380124</v>
      </c>
      <c r="F10" s="15">
        <f>'lp+1'!J12</f>
        <v>1.9178082191780821</v>
      </c>
      <c r="G10" s="15">
        <f>'lp+2'!J12</f>
        <v>1.9178082191780821</v>
      </c>
      <c r="H10" s="15">
        <f>'lp+3'!J12</f>
        <v>1.9178082191780821</v>
      </c>
      <c r="I10" s="15">
        <f>'c+1'!J12</f>
        <v>1.9178082191780821</v>
      </c>
      <c r="J10" s="15">
        <f>'c+2'!J12</f>
        <v>1.9178082191780821</v>
      </c>
      <c r="K10" s="15">
        <f>'c+3'!J12</f>
        <v>1.9178082191780821</v>
      </c>
      <c r="L10" s="15">
        <f>'c+4'!J12</f>
        <v>1.9178082191780821</v>
      </c>
    </row>
    <row r="11" spans="1:16" ht="16" x14ac:dyDescent="0.2">
      <c r="A11" s="19" t="s">
        <v>12</v>
      </c>
      <c r="B11" s="15">
        <f>s!J13</f>
        <v>12.19174725827035</v>
      </c>
      <c r="C11" s="15">
        <f>'c'!J13</f>
        <v>16.096266022733676</v>
      </c>
      <c r="D11" s="15">
        <f>'pens s'!J13</f>
        <v>14.706960398960302</v>
      </c>
      <c r="E11" s="15">
        <f>'pens c'!J13</f>
        <v>16.094956216662766</v>
      </c>
      <c r="F11" s="15">
        <f>'lp+1'!J13</f>
        <v>20.354838355441654</v>
      </c>
      <c r="G11" s="15">
        <f>'lp+2'!J13</f>
        <v>24.599923464503799</v>
      </c>
      <c r="H11" s="15">
        <f>'lp+3'!J13</f>
        <v>27.910945205451771</v>
      </c>
      <c r="I11" s="15">
        <f>'c+1'!J13</f>
        <v>20.813220100032542</v>
      </c>
      <c r="J11" s="15">
        <f>'c+2'!J13</f>
        <v>25.054880551560441</v>
      </c>
      <c r="K11" s="15">
        <f>'c+3'!J13</f>
        <v>28.365902292508412</v>
      </c>
      <c r="L11" s="15">
        <f>'c+4'!J13</f>
        <v>32.087210455163266</v>
      </c>
    </row>
    <row r="12" spans="1:16" ht="16" x14ac:dyDescent="0.2">
      <c r="A12" s="19" t="s">
        <v>13</v>
      </c>
      <c r="B12" s="15">
        <f>s!J14</f>
        <v>2.9629021665209367</v>
      </c>
      <c r="C12" s="15">
        <f>'c'!J14</f>
        <v>5.4075409177758367</v>
      </c>
      <c r="D12" s="15">
        <f>'pens s'!J14</f>
        <v>7.7120920755205811</v>
      </c>
      <c r="E12" s="15">
        <f>'pens c'!J14</f>
        <v>7.7528360547081618</v>
      </c>
      <c r="F12" s="15">
        <f>'lp+1'!J14</f>
        <v>17.270391780821917</v>
      </c>
      <c r="G12" s="15">
        <f>'lp+2'!J14</f>
        <v>17.270391780821917</v>
      </c>
      <c r="H12" s="15">
        <f>'lp+3'!J14</f>
        <v>19.66765205479452</v>
      </c>
      <c r="I12" s="15">
        <f>'c+1'!J14</f>
        <v>12.448473972602741</v>
      </c>
      <c r="J12" s="15">
        <f>'c+2'!J14</f>
        <v>12.448473972602741</v>
      </c>
      <c r="K12" s="15">
        <f>'c+3'!J14</f>
        <v>14.845734246575343</v>
      </c>
      <c r="L12" s="15">
        <f>'c+4'!J14</f>
        <v>14.845734246575343</v>
      </c>
    </row>
    <row r="13" spans="1:16" ht="16" x14ac:dyDescent="0.2">
      <c r="A13" s="19" t="s">
        <v>14</v>
      </c>
      <c r="B13" s="15">
        <f>s!J15</f>
        <v>0</v>
      </c>
      <c r="C13" s="15">
        <f>'c'!J15</f>
        <v>0</v>
      </c>
      <c r="D13" s="15">
        <f>'pens s'!J15</f>
        <v>0</v>
      </c>
      <c r="E13" s="15">
        <f>'pens c'!J15</f>
        <v>0</v>
      </c>
      <c r="F13" s="15">
        <f>'lp+1'!J15</f>
        <v>211.02943449244816</v>
      </c>
      <c r="G13" s="15">
        <f>'lp+2'!J15</f>
        <v>228.40945437302426</v>
      </c>
      <c r="H13" s="15">
        <f>'lp+3'!J15</f>
        <v>228.40945437302426</v>
      </c>
      <c r="I13" s="15">
        <f>'c+1'!J15</f>
        <v>211.02943449244816</v>
      </c>
      <c r="J13" s="15">
        <f>'c+2'!J15</f>
        <v>228.40945437302426</v>
      </c>
      <c r="K13" s="15">
        <f>'c+3'!J15</f>
        <v>228.40945437302426</v>
      </c>
      <c r="L13" s="15">
        <f>'c+4'!J15</f>
        <v>439.43888886547245</v>
      </c>
    </row>
    <row r="14" spans="1:16" ht="16" x14ac:dyDescent="0.2">
      <c r="A14" s="19" t="s">
        <v>15</v>
      </c>
      <c r="B14" s="15">
        <f>s!J16</f>
        <v>13.998067956808987</v>
      </c>
      <c r="C14" s="15">
        <f>'c'!J16</f>
        <v>25.60558914347159</v>
      </c>
      <c r="D14" s="15">
        <f>'pens s'!J16</f>
        <v>16.285994493718047</v>
      </c>
      <c r="E14" s="15">
        <f>'pens c'!J16</f>
        <v>32.617560634894595</v>
      </c>
      <c r="F14" s="15">
        <f>'lp+1'!J16</f>
        <v>26.414691628614914</v>
      </c>
      <c r="G14" s="15">
        <f>'lp+2'!J16</f>
        <v>28.195823135464231</v>
      </c>
      <c r="H14" s="15">
        <f>'lp+3'!J16</f>
        <v>39.399464753207212</v>
      </c>
      <c r="I14" s="15">
        <f>'c+1'!J16</f>
        <v>37.457717503805192</v>
      </c>
      <c r="J14" s="15">
        <f>'c+2'!J16</f>
        <v>39.08542435312026</v>
      </c>
      <c r="K14" s="15">
        <f>'c+3'!J16</f>
        <v>50.442490628397486</v>
      </c>
      <c r="L14" s="15">
        <f>'c+4'!J16</f>
        <v>61.062805696890642</v>
      </c>
    </row>
    <row r="15" spans="1:16" ht="16" x14ac:dyDescent="0.2">
      <c r="A15" s="19" t="s">
        <v>16</v>
      </c>
      <c r="B15" s="15">
        <f>s!J17</f>
        <v>0</v>
      </c>
      <c r="C15" s="15">
        <f>'c'!J17</f>
        <v>0</v>
      </c>
      <c r="D15" s="15">
        <f>'pens s'!J17</f>
        <v>0</v>
      </c>
      <c r="E15" s="15">
        <f>'pens c'!J17</f>
        <v>0</v>
      </c>
      <c r="F15" s="15">
        <f>'lp+1'!J17</f>
        <v>51.510020127122594</v>
      </c>
      <c r="G15" s="15">
        <f>'lp+2'!J17</f>
        <v>55.421795836351713</v>
      </c>
      <c r="H15" s="15">
        <f>'lp+3'!J17</f>
        <v>58.208397381971473</v>
      </c>
      <c r="I15" s="15">
        <f>'c+1'!J17</f>
        <v>51.538747978108361</v>
      </c>
      <c r="J15" s="15">
        <f>'c+2'!J17</f>
        <v>55.45052368733748</v>
      </c>
      <c r="K15" s="15">
        <f>'c+3'!J17</f>
        <v>58.23712523295724</v>
      </c>
      <c r="L15" s="15">
        <f>'c+4'!J17</f>
        <v>62.288567361206198</v>
      </c>
    </row>
    <row r="16" spans="1:16" ht="16" x14ac:dyDescent="0.2">
      <c r="A16" s="19" t="s">
        <v>17</v>
      </c>
      <c r="B16" s="15">
        <f>s!J18</f>
        <v>26.891123816114366</v>
      </c>
      <c r="C16" s="15">
        <f>'c'!J18</f>
        <v>53.77152408977242</v>
      </c>
      <c r="D16" s="15">
        <f>'pens s'!J18</f>
        <v>12.540037598100122</v>
      </c>
      <c r="E16" s="15">
        <f>'pens c'!J18</f>
        <v>13.069351653743926</v>
      </c>
      <c r="F16" s="15">
        <f>'lp+1'!J18</f>
        <v>3.7779990867579909</v>
      </c>
      <c r="G16" s="15">
        <f>'lp+2'!J18</f>
        <v>4.0911132420091327</v>
      </c>
      <c r="H16" s="15">
        <f>'lp+3'!J18</f>
        <v>14.153085844748858</v>
      </c>
      <c r="I16" s="15">
        <f>'c+1'!J18</f>
        <v>21.546409132420095</v>
      </c>
      <c r="J16" s="15">
        <f>'c+2'!J18</f>
        <v>21.859523287671237</v>
      </c>
      <c r="K16" s="15">
        <f>'c+3'!J18</f>
        <v>31.921495890410963</v>
      </c>
      <c r="L16" s="15">
        <f>'c+4'!J18</f>
        <v>31.921495890410963</v>
      </c>
    </row>
    <row r="17" spans="1:12" ht="16" x14ac:dyDescent="0.2">
      <c r="A17" s="19" t="s">
        <v>18</v>
      </c>
      <c r="B17" s="15">
        <f>s!J19</f>
        <v>46.110687495009834</v>
      </c>
      <c r="C17" s="15">
        <f>'c'!J19</f>
        <v>76.726645564010624</v>
      </c>
      <c r="D17" s="15">
        <f>'pens s'!J19</f>
        <v>39.592252887246623</v>
      </c>
      <c r="E17" s="15">
        <f>'pens c'!J19</f>
        <v>58.002241156949459</v>
      </c>
      <c r="F17" s="15">
        <f>'lp+1'!J19</f>
        <v>49.145915981735165</v>
      </c>
      <c r="G17" s="15">
        <f>'lp+2'!J19</f>
        <v>81.187696803652969</v>
      </c>
      <c r="H17" s="15">
        <f>'lp+3'!J19</f>
        <v>113.08019452054796</v>
      </c>
      <c r="I17" s="15">
        <f>'c+1'!J19</f>
        <v>60.859576255707758</v>
      </c>
      <c r="J17" s="15">
        <f>'c+2'!J19</f>
        <v>92.901357077625562</v>
      </c>
      <c r="K17" s="15">
        <f>'c+3'!J19</f>
        <v>124.79385479452054</v>
      </c>
      <c r="L17" s="15">
        <f>'c+4'!J19</f>
        <v>133.98015616438354</v>
      </c>
    </row>
    <row r="18" spans="1:12" ht="16" x14ac:dyDescent="0.2">
      <c r="A18" s="19" t="s">
        <v>19</v>
      </c>
      <c r="B18" s="15">
        <f>s!J20</f>
        <v>87.682191780821924</v>
      </c>
      <c r="C18" s="15">
        <f>'c'!J20</f>
        <v>96.634520547945201</v>
      </c>
      <c r="D18" s="15">
        <f>'pens s'!J20</f>
        <v>78.100781973508305</v>
      </c>
      <c r="E18" s="15">
        <f>'pens c'!J20</f>
        <v>85.825754632094387</v>
      </c>
      <c r="F18" s="15">
        <f>'lp+1'!J20</f>
        <v>85.825754632094387</v>
      </c>
      <c r="G18" s="15">
        <f>'lp+2'!J20</f>
        <v>91.965913746045828</v>
      </c>
      <c r="H18" s="15">
        <f>'lp+3'!J20</f>
        <v>91.965913746045828</v>
      </c>
      <c r="I18" s="15">
        <f>'c+1'!J20</f>
        <v>85.825754632094387</v>
      </c>
      <c r="J18" s="15">
        <f>'c+2'!J20</f>
        <v>91.965913746045828</v>
      </c>
      <c r="K18" s="15">
        <f>'c+3'!J20</f>
        <v>91.965913746045828</v>
      </c>
      <c r="L18" s="15">
        <f>'c+4'!J20</f>
        <v>91.965913746045828</v>
      </c>
    </row>
    <row r="19" spans="1:12" ht="16" x14ac:dyDescent="0.2">
      <c r="A19" s="20" t="s">
        <v>20</v>
      </c>
      <c r="B19" s="16">
        <f>s!J21</f>
        <v>198.84789414347978</v>
      </c>
      <c r="C19" s="16">
        <f>'c'!J21</f>
        <v>330.16565467628755</v>
      </c>
      <c r="D19" s="16">
        <f>'pens s'!J21</f>
        <v>186.77240435130963</v>
      </c>
      <c r="E19" s="16">
        <f>'pens c'!J21</f>
        <v>267.38739266954019</v>
      </c>
      <c r="F19" s="16">
        <f>'lp+1'!J21</f>
        <v>297.59017243766129</v>
      </c>
      <c r="G19" s="16">
        <f>'lp+2'!J21</f>
        <v>372.20738867942129</v>
      </c>
      <c r="H19" s="16">
        <f>'lp+3'!J21</f>
        <v>480.56661009931082</v>
      </c>
      <c r="I19" s="16">
        <f>'c+1'!J21</f>
        <v>381.66990867500704</v>
      </c>
      <c r="J19" s="16">
        <f>'c+2'!J21</f>
        <v>455.90355571052947</v>
      </c>
      <c r="K19" s="16">
        <f>'c+3'!J21</f>
        <v>574.11831953647379</v>
      </c>
      <c r="L19" s="16">
        <f>'c+4'!J21</f>
        <v>622.57546750087158</v>
      </c>
    </row>
    <row r="20" spans="1:12" ht="16" x14ac:dyDescent="0.2">
      <c r="A20" s="19" t="s">
        <v>21</v>
      </c>
      <c r="B20" s="15">
        <f>s!J22</f>
        <v>286.53008592430172</v>
      </c>
      <c r="C20" s="15">
        <f>'c'!J22</f>
        <v>426.80017522423276</v>
      </c>
      <c r="D20" s="15">
        <f>'pens s'!J22</f>
        <v>264.87318632481794</v>
      </c>
      <c r="E20" s="15">
        <f>'pens c'!J22</f>
        <v>353.21314730163459</v>
      </c>
      <c r="F20" s="15">
        <f>'lp+1'!J22</f>
        <v>594.44536156220386</v>
      </c>
      <c r="G20" s="15">
        <f>'lp+2'!J22</f>
        <v>692.58275679849135</v>
      </c>
      <c r="H20" s="15">
        <f>'lp+3'!J22</f>
        <v>800.94197821838088</v>
      </c>
      <c r="I20" s="15">
        <f>'c+1'!J22</f>
        <v>678.5250977995496</v>
      </c>
      <c r="J20" s="15">
        <f>'c+2'!J22</f>
        <v>776.27892382959953</v>
      </c>
      <c r="K20" s="15">
        <f>'c+3'!J22</f>
        <v>894.49368765554391</v>
      </c>
      <c r="L20" s="15">
        <f>'c+4'!J22</f>
        <v>1153.9802701123899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s!J25</f>
        <v>183.66227242178894</v>
      </c>
      <c r="C23" s="15">
        <f>'c'!J25</f>
        <v>309.91732001882684</v>
      </c>
      <c r="D23" s="15">
        <f>'pens s'!J25</f>
        <v>170.81710043276598</v>
      </c>
      <c r="E23" s="15">
        <f>'pens c'!J25</f>
        <v>247.13905801207952</v>
      </c>
      <c r="F23" s="15">
        <f>'lp+1'!J25</f>
        <v>279.87134083302431</v>
      </c>
      <c r="G23" s="15">
        <f>'lp+2'!J25</f>
        <v>354.4885570747843</v>
      </c>
      <c r="H23" s="15">
        <f>'lp+3'!J25</f>
        <v>462.84777849467383</v>
      </c>
      <c r="I23" s="15">
        <f>'c+1'!J25</f>
        <v>358.04822777201741</v>
      </c>
      <c r="J23" s="15">
        <f>'c+2'!J25</f>
        <v>432.28187480753985</v>
      </c>
      <c r="K23" s="15">
        <f>'c+3'!J25</f>
        <v>550.49663863348417</v>
      </c>
      <c r="L23" s="15">
        <f>'c+4'!J25</f>
        <v>598.95378659788196</v>
      </c>
    </row>
    <row r="24" spans="1:12" ht="32" x14ac:dyDescent="0.2">
      <c r="A24" s="19" t="s">
        <v>24</v>
      </c>
      <c r="B24" s="15">
        <f>s!J26</f>
        <v>177.99440680122532</v>
      </c>
      <c r="C24" s="15">
        <f>'c'!J26</f>
        <v>304.2494543982632</v>
      </c>
      <c r="D24" s="15">
        <f>'pens s'!J26</f>
        <v>165.14923481242315</v>
      </c>
      <c r="E24" s="15">
        <f>'pens c'!J26</f>
        <v>240.45048970315369</v>
      </c>
      <c r="F24" s="15">
        <f>'lp+1'!J26</f>
        <v>270.48134083302432</v>
      </c>
      <c r="G24" s="15">
        <f>'lp+2'!J26</f>
        <v>344.61855707478429</v>
      </c>
      <c r="H24" s="15">
        <f>'lp+3'!J26</f>
        <v>452.97777849467383</v>
      </c>
      <c r="I24" s="15">
        <f>'c+1'!J26</f>
        <v>348.65822777201743</v>
      </c>
      <c r="J24" s="15">
        <f>'c+2'!J26</f>
        <v>422.41187480753985</v>
      </c>
      <c r="K24" s="15">
        <f>'c+3'!J26</f>
        <v>540.62663863348416</v>
      </c>
      <c r="L24" s="15">
        <f>'c+4'!J26</f>
        <v>589.08378659788195</v>
      </c>
    </row>
    <row r="25" spans="1:12" ht="16" x14ac:dyDescent="0.2">
      <c r="A25" s="19" t="s">
        <v>25</v>
      </c>
      <c r="B25" s="15">
        <f>s!J27</f>
        <v>271.34446420261088</v>
      </c>
      <c r="C25" s="15">
        <f>'c'!J27</f>
        <v>406.55184056677206</v>
      </c>
      <c r="D25" s="15">
        <f>'pens s'!J27</f>
        <v>248.91788240627429</v>
      </c>
      <c r="E25" s="15">
        <f>'pens c'!J27</f>
        <v>332.96481264417389</v>
      </c>
      <c r="F25" s="15">
        <f>'lp+1'!J27</f>
        <v>365.69709546511871</v>
      </c>
      <c r="G25" s="15">
        <f>'lp+2'!J27</f>
        <v>446.45447082083012</v>
      </c>
      <c r="H25" s="15">
        <f>'lp+3'!J27</f>
        <v>554.81369224071966</v>
      </c>
      <c r="I25" s="15">
        <f>'c+1'!J27</f>
        <v>443.87398240411181</v>
      </c>
      <c r="J25" s="15">
        <f>'c+2'!J27</f>
        <v>524.24778855358568</v>
      </c>
      <c r="K25" s="15">
        <f>'c+3'!J27</f>
        <v>642.46255237953005</v>
      </c>
      <c r="L25" s="15">
        <f>'c+4'!J27</f>
        <v>690.91970034392773</v>
      </c>
    </row>
  </sheetData>
  <mergeCells count="1">
    <mergeCell ref="M1:P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55467A-37FC-433B-BB60-A88A8939D88F}">
  <dimension ref="A1:P27"/>
  <sheetViews>
    <sheetView zoomScaleNormal="100" workbookViewId="0"/>
  </sheetViews>
  <sheetFormatPr baseColWidth="10" defaultColWidth="8.83203125" defaultRowHeight="15" x14ac:dyDescent="0.2"/>
  <cols>
    <col min="1" max="1" width="53.33203125" customWidth="1"/>
    <col min="4" max="4" width="10.5" customWidth="1"/>
    <col min="5" max="5" width="10.33203125" customWidth="1"/>
  </cols>
  <sheetData>
    <row r="1" spans="1:16" ht="45" customHeight="1" x14ac:dyDescent="0.2">
      <c r="A1" s="16" t="s">
        <v>39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s!K4</f>
        <v>45.588262095196527</v>
      </c>
      <c r="C2" s="15">
        <f>'c'!K4</f>
        <v>82.250534420900379</v>
      </c>
      <c r="D2" s="15">
        <f>'pens s'!K4</f>
        <v>45.29932191722191</v>
      </c>
      <c r="E2" s="15">
        <f>'pens c'!K4</f>
        <v>73.385215272134474</v>
      </c>
      <c r="F2" s="15">
        <f>'lp+1'!K4</f>
        <v>57.947997924584669</v>
      </c>
      <c r="G2" s="15">
        <f>'lp+2'!K4</f>
        <v>77.326926873351724</v>
      </c>
      <c r="H2" s="15">
        <f>'lp+3'!K4</f>
        <v>107.08248347138692</v>
      </c>
      <c r="I2" s="15">
        <f>'c+1'!K4</f>
        <v>83.723621859736227</v>
      </c>
      <c r="J2" s="15">
        <f>'c+2'!K4</f>
        <v>102.9150465607409</v>
      </c>
      <c r="K2" s="15">
        <f>'c+3'!K4</f>
        <v>142.44387493492155</v>
      </c>
      <c r="L2" s="15">
        <f>'c+4'!K4</f>
        <v>153.45947422938704</v>
      </c>
      <c r="N2" s="15"/>
    </row>
    <row r="3" spans="1:16" ht="16" x14ac:dyDescent="0.2">
      <c r="A3" s="19" t="s">
        <v>4</v>
      </c>
      <c r="B3" s="15">
        <f>s!K5</f>
        <v>5.017727178790742</v>
      </c>
      <c r="C3" s="15">
        <f>'c'!K5</f>
        <v>9.8272647024090709</v>
      </c>
      <c r="D3" s="15">
        <f>'pens s'!K5</f>
        <v>6.846837284482759</v>
      </c>
      <c r="E3" s="15">
        <f>'pens c'!K5</f>
        <v>8.0153017241379327</v>
      </c>
      <c r="F3" s="15">
        <f>'lp+1'!K5</f>
        <v>4.4213734513274341</v>
      </c>
      <c r="G3" s="15">
        <f>'lp+2'!K5</f>
        <v>4.4213734513274341</v>
      </c>
      <c r="H3" s="15">
        <f>'lp+3'!K5</f>
        <v>4.4213734513274341</v>
      </c>
      <c r="I3" s="15">
        <f>'c+1'!K5</f>
        <v>9.2469843520426735</v>
      </c>
      <c r="J3" s="15">
        <f>'c+2'!K5</f>
        <v>9.2469843520426735</v>
      </c>
      <c r="K3" s="15">
        <f>'c+3'!K5</f>
        <v>9.2469843520426735</v>
      </c>
      <c r="L3" s="15">
        <f>'c+4'!K5</f>
        <v>9.2469843520426735</v>
      </c>
      <c r="N3" s="15"/>
    </row>
    <row r="4" spans="1:16" ht="16" x14ac:dyDescent="0.2">
      <c r="A4" s="19" t="s">
        <v>5</v>
      </c>
      <c r="B4" s="15">
        <f>s!K6</f>
        <v>0</v>
      </c>
      <c r="C4" s="15">
        <f>'c'!K6</f>
        <v>0</v>
      </c>
      <c r="D4" s="15">
        <f>'pens s'!K6</f>
        <v>0</v>
      </c>
      <c r="E4" s="15">
        <f>'pens c'!K6</f>
        <v>0</v>
      </c>
      <c r="F4" s="15">
        <f>'lp+1'!K6</f>
        <v>0</v>
      </c>
      <c r="G4" s="15">
        <f>'lp+2'!K6</f>
        <v>0</v>
      </c>
      <c r="H4" s="15">
        <f>'lp+3'!K6</f>
        <v>0</v>
      </c>
      <c r="I4" s="15">
        <f>'c+1'!K6</f>
        <v>0</v>
      </c>
      <c r="J4" s="15">
        <f>'c+2'!K6</f>
        <v>0</v>
      </c>
      <c r="K4" s="15">
        <f>'c+3'!K6</f>
        <v>0</v>
      </c>
      <c r="L4" s="15">
        <f>'c+4'!K6</f>
        <v>0</v>
      </c>
      <c r="N4" s="15"/>
    </row>
    <row r="5" spans="1:16" ht="16" x14ac:dyDescent="0.2">
      <c r="A5" s="19" t="s">
        <v>6</v>
      </c>
      <c r="B5" s="15">
        <f>s!K7</f>
        <v>7.5272863473506408</v>
      </c>
      <c r="C5" s="15">
        <f>'c'!K7</f>
        <v>15.054572694701283</v>
      </c>
      <c r="D5" s="15">
        <f>'pens s'!K7</f>
        <v>6.5440640662487413</v>
      </c>
      <c r="E5" s="15">
        <f>'pens c'!K7</f>
        <v>13.088128132497483</v>
      </c>
      <c r="F5" s="15">
        <f>'lp+1'!K7</f>
        <v>23.837612607383331</v>
      </c>
      <c r="G5" s="15">
        <f>'lp+2'!K7</f>
        <v>35.120732337234877</v>
      </c>
      <c r="H5" s="15">
        <f>'lp+3'!K7</f>
        <v>51.334196901532835</v>
      </c>
      <c r="I5" s="15">
        <f>'c+1'!K7</f>
        <v>35.310804397765615</v>
      </c>
      <c r="J5" s="15">
        <f>'c+2'!K7</f>
        <v>46.593924127617157</v>
      </c>
      <c r="K5" s="15">
        <f>'c+3'!K7</f>
        <v>62.807388691915115</v>
      </c>
      <c r="L5" s="15">
        <f>'c+4'!K7</f>
        <v>72.310991718451959</v>
      </c>
      <c r="N5" s="15"/>
    </row>
    <row r="6" spans="1:16" ht="16" x14ac:dyDescent="0.2">
      <c r="A6" s="19" t="s">
        <v>7</v>
      </c>
      <c r="B6" s="15">
        <f>s!K8</f>
        <v>5.7672424236338822</v>
      </c>
      <c r="C6" s="15">
        <f>'c'!K8</f>
        <v>5.7672424236338822</v>
      </c>
      <c r="D6" s="15">
        <f>'pens s'!K8</f>
        <v>5.767242423409205</v>
      </c>
      <c r="E6" s="15">
        <f>'pens c'!K8</f>
        <v>6.8058414731389156</v>
      </c>
      <c r="F6" s="15">
        <f>'lp+1'!K8</f>
        <v>9.5546383741781238</v>
      </c>
      <c r="G6" s="15">
        <f>'lp+2'!K8</f>
        <v>10.043054393305438</v>
      </c>
      <c r="H6" s="15">
        <f>'lp+3'!K8</f>
        <v>10.043054393305438</v>
      </c>
      <c r="I6" s="15">
        <f>'c+1'!K8</f>
        <v>9.5546383741781238</v>
      </c>
      <c r="J6" s="15">
        <f>'c+2'!K8</f>
        <v>10.043054393305438</v>
      </c>
      <c r="K6" s="15">
        <f>'c+3'!K8</f>
        <v>10.043054393305438</v>
      </c>
      <c r="L6" s="15">
        <f>'c+4'!K8</f>
        <v>10.043054393305438</v>
      </c>
      <c r="N6" s="15"/>
    </row>
    <row r="7" spans="1:16" ht="16" x14ac:dyDescent="0.2">
      <c r="A7" s="19" t="s">
        <v>8</v>
      </c>
      <c r="B7" s="15">
        <f>s!K9</f>
        <v>15.757729095958036</v>
      </c>
      <c r="C7" s="15">
        <f>'c'!K9</f>
        <v>21.0111760996136</v>
      </c>
      <c r="D7" s="15">
        <f>'pens s'!K9</f>
        <v>15.757729095958036</v>
      </c>
      <c r="E7" s="15">
        <f>'pens c'!K9</f>
        <v>21.0111760996136</v>
      </c>
      <c r="F7" s="15">
        <f>'lp+1'!K9</f>
        <v>18.386375838926174</v>
      </c>
      <c r="G7" s="15">
        <f>'lp+2'!K9</f>
        <v>18.386375838926174</v>
      </c>
      <c r="H7" s="15">
        <f>'lp+3'!K9</f>
        <v>18.386375838926174</v>
      </c>
      <c r="I7" s="15">
        <f>'c+1'!K9</f>
        <v>24.511610738255033</v>
      </c>
      <c r="J7" s="15">
        <f>'c+2'!K9</f>
        <v>24.511610738255033</v>
      </c>
      <c r="K7" s="15">
        <f>'c+3'!K9</f>
        <v>24.511610738255033</v>
      </c>
      <c r="L7" s="15">
        <f>'c+4'!K9</f>
        <v>24.511610738255033</v>
      </c>
      <c r="N7" s="15"/>
    </row>
    <row r="8" spans="1:16" ht="16" x14ac:dyDescent="0.2">
      <c r="A8" s="19" t="s">
        <v>9</v>
      </c>
      <c r="B8" s="15">
        <f>s!K10</f>
        <v>1.2948849315068496</v>
      </c>
      <c r="C8" s="15">
        <f>'c'!K10</f>
        <v>1.2469501141552513</v>
      </c>
      <c r="D8" s="15">
        <f>'pens s'!K10</f>
        <v>1.3000438356164381</v>
      </c>
      <c r="E8" s="15">
        <f>'pens c'!K10</f>
        <v>1.748868493150685</v>
      </c>
      <c r="F8" s="15">
        <f>'lp+1'!K10</f>
        <v>1.7867725371175462</v>
      </c>
      <c r="G8" s="15">
        <f>'lp+2'!K10</f>
        <v>2.0635616438356168</v>
      </c>
      <c r="H8" s="15">
        <f>'lp+3'!K10</f>
        <v>2.0635616438356168</v>
      </c>
      <c r="I8" s="15">
        <f>'c+1'!K10</f>
        <v>1.8016005249774429</v>
      </c>
      <c r="J8" s="15">
        <f>'c+2'!K10</f>
        <v>2.140172914445083</v>
      </c>
      <c r="K8" s="15">
        <f>'c+3'!K10</f>
        <v>2.140172914445083</v>
      </c>
      <c r="L8" s="15">
        <f>'c+4'!K10</f>
        <v>2.140172914445083</v>
      </c>
      <c r="N8" s="15"/>
    </row>
    <row r="9" spans="1:16" ht="16" x14ac:dyDescent="0.2">
      <c r="A9" s="19" t="s">
        <v>10</v>
      </c>
      <c r="B9" s="15">
        <f>s!K11</f>
        <v>16.480091034950632</v>
      </c>
      <c r="C9" s="15">
        <f>'c'!K11</f>
        <v>19.655656749326504</v>
      </c>
      <c r="D9" s="15">
        <f>'pens s'!K11</f>
        <v>14.308296092360241</v>
      </c>
      <c r="E9" s="15">
        <f>'pens c'!K11</f>
        <v>17.72111671643086</v>
      </c>
      <c r="F9" s="15">
        <f>'lp+1'!K11</f>
        <v>15.213235313356163</v>
      </c>
      <c r="G9" s="15">
        <f>'lp+2'!K11</f>
        <v>17.183600479452053</v>
      </c>
      <c r="H9" s="15">
        <f>'lp+3'!K11</f>
        <v>19.44161609417808</v>
      </c>
      <c r="I9" s="15">
        <f>'c+1'!K11</f>
        <v>16.38529442422945</v>
      </c>
      <c r="J9" s="15">
        <f>'c+2'!K11</f>
        <v>18.252063120291094</v>
      </c>
      <c r="K9" s="15">
        <f>'c+3'!K11</f>
        <v>20.627984044092464</v>
      </c>
      <c r="L9" s="15">
        <f>'c+4'!K11</f>
        <v>21.74974235659246</v>
      </c>
      <c r="N9" s="15"/>
    </row>
    <row r="10" spans="1:16" ht="16" x14ac:dyDescent="0.2">
      <c r="A10" s="19" t="s">
        <v>11</v>
      </c>
      <c r="B10" s="15">
        <f>s!K12</f>
        <v>1.9484594382414335</v>
      </c>
      <c r="C10" s="15">
        <f>'c'!K12</f>
        <v>1.9484594382414335</v>
      </c>
      <c r="D10" s="15">
        <f>'pens s'!K12</f>
        <v>1.9484594382414335</v>
      </c>
      <c r="E10" s="15">
        <f>'pens c'!K12</f>
        <v>1.9484594382414335</v>
      </c>
      <c r="F10" s="15">
        <f>'lp+1'!K12</f>
        <v>1.9203596270084744</v>
      </c>
      <c r="G10" s="15">
        <f>'lp+2'!K12</f>
        <v>1.9203596270084744</v>
      </c>
      <c r="H10" s="15">
        <f>'lp+3'!K12</f>
        <v>1.9203596270084744</v>
      </c>
      <c r="I10" s="15">
        <f>'c+1'!K12</f>
        <v>1.9203596270084744</v>
      </c>
      <c r="J10" s="15">
        <f>'c+2'!K12</f>
        <v>1.9203596270084744</v>
      </c>
      <c r="K10" s="15">
        <f>'c+3'!K12</f>
        <v>1.9203596270084744</v>
      </c>
      <c r="L10" s="15">
        <f>'c+4'!K12</f>
        <v>1.9203596270084744</v>
      </c>
      <c r="N10" s="15"/>
    </row>
    <row r="11" spans="1:16" ht="16" x14ac:dyDescent="0.2">
      <c r="A11" s="19" t="s">
        <v>12</v>
      </c>
      <c r="B11" s="15">
        <f>s!K13</f>
        <v>12.60834967714592</v>
      </c>
      <c r="C11" s="15">
        <f>'c'!K13</f>
        <v>16.646289183309502</v>
      </c>
      <c r="D11" s="15">
        <f>'pens s'!K13</f>
        <v>15.20950979952779</v>
      </c>
      <c r="E11" s="15">
        <f>'pens c'!K13</f>
        <v>16.644934620046218</v>
      </c>
      <c r="F11" s="15">
        <f>'lp+1'!K13</f>
        <v>21.050380570602474</v>
      </c>
      <c r="G11" s="15">
        <f>'lp+2'!K13</f>
        <v>25.440523864295891</v>
      </c>
      <c r="H11" s="15">
        <f>'lp+3'!K13</f>
        <v>28.864686046643087</v>
      </c>
      <c r="I11" s="15">
        <f>'c+1'!K13</f>
        <v>21.524425610988427</v>
      </c>
      <c r="J11" s="15">
        <f>'c+2'!K13</f>
        <v>25.911027223674065</v>
      </c>
      <c r="K11" s="15">
        <f>'c+3'!K13</f>
        <v>29.335189406021264</v>
      </c>
      <c r="L11" s="15">
        <f>'c+4'!K13</f>
        <v>33.183657847601005</v>
      </c>
      <c r="N11" s="15"/>
    </row>
    <row r="12" spans="1:16" ht="16" x14ac:dyDescent="0.2">
      <c r="A12" s="19" t="s">
        <v>13</v>
      </c>
      <c r="B12" s="15">
        <f>s!K14</f>
        <v>3.0299411250364328</v>
      </c>
      <c r="C12" s="15">
        <f>'c'!K14</f>
        <v>5.5298925483338213</v>
      </c>
      <c r="D12" s="15">
        <f>'pens s'!K14</f>
        <v>7.8865867404340655</v>
      </c>
      <c r="E12" s="15">
        <f>'pens c'!K14</f>
        <v>7.9282525974890214</v>
      </c>
      <c r="F12" s="15">
        <f>'lp+1'!K14</f>
        <v>17.661153612658023</v>
      </c>
      <c r="G12" s="15">
        <f>'lp+2'!K14</f>
        <v>17.661153612658023</v>
      </c>
      <c r="H12" s="15">
        <f>'lp+3'!K14</f>
        <v>20.112654567903743</v>
      </c>
      <c r="I12" s="15">
        <f>'c+1'!K14</f>
        <v>12.730134548392343</v>
      </c>
      <c r="J12" s="15">
        <f>'c+2'!K14</f>
        <v>12.730134548392343</v>
      </c>
      <c r="K12" s="15">
        <f>'c+3'!K14</f>
        <v>15.181635503638065</v>
      </c>
      <c r="L12" s="15">
        <f>'c+4'!K14</f>
        <v>15.181635503638065</v>
      </c>
      <c r="N12" s="15"/>
    </row>
    <row r="13" spans="1:16" ht="16" x14ac:dyDescent="0.2">
      <c r="A13" s="19" t="s">
        <v>14</v>
      </c>
      <c r="B13" s="15">
        <f>s!K15</f>
        <v>0</v>
      </c>
      <c r="C13" s="15">
        <f>'c'!K15</f>
        <v>0</v>
      </c>
      <c r="D13" s="15">
        <f>'pens s'!K15</f>
        <v>0</v>
      </c>
      <c r="E13" s="15">
        <f>'pens c'!K15</f>
        <v>0</v>
      </c>
      <c r="F13" s="15">
        <f>'lp+1'!K15</f>
        <v>210.08967851115099</v>
      </c>
      <c r="G13" s="15">
        <f>'lp+2'!K15</f>
        <v>234.55348062292984</v>
      </c>
      <c r="H13" s="15">
        <f>'lp+3'!K15</f>
        <v>234.55348062292984</v>
      </c>
      <c r="I13" s="15">
        <f>'c+1'!K15</f>
        <v>210.08967851115099</v>
      </c>
      <c r="J13" s="15">
        <f>'c+2'!K15</f>
        <v>234.55348062292984</v>
      </c>
      <c r="K13" s="15">
        <f>'c+3'!K15</f>
        <v>234.55348062292984</v>
      </c>
      <c r="L13" s="15">
        <f>'c+4'!K15</f>
        <v>444.6431591340808</v>
      </c>
    </row>
    <row r="14" spans="1:16" ht="16" x14ac:dyDescent="0.2">
      <c r="A14" s="19" t="s">
        <v>15</v>
      </c>
      <c r="B14" s="15">
        <f>s!K16</f>
        <v>14.255290815258252</v>
      </c>
      <c r="C14" s="15">
        <f>'c'!K16</f>
        <v>26.076107135817633</v>
      </c>
      <c r="D14" s="15">
        <f>'pens s'!K16</f>
        <v>16.585259368648551</v>
      </c>
      <c r="E14" s="15">
        <f>'pens c'!K16</f>
        <v>33.21692779099336</v>
      </c>
      <c r="F14" s="15">
        <f>'lp+1'!K16</f>
        <v>26.90007736232706</v>
      </c>
      <c r="G14" s="15">
        <f>'lp+2'!K16</f>
        <v>28.713938224318774</v>
      </c>
      <c r="H14" s="15">
        <f>'lp+3'!K16</f>
        <v>40.123453447679971</v>
      </c>
      <c r="I14" s="15">
        <f>'c+1'!K16</f>
        <v>38.146025432945315</v>
      </c>
      <c r="J14" s="15">
        <f>'c+2'!K16</f>
        <v>39.803642367694323</v>
      </c>
      <c r="K14" s="15">
        <f>'c+3'!K16</f>
        <v>51.369401518298218</v>
      </c>
      <c r="L14" s="15">
        <f>'c+4'!K16</f>
        <v>62.184871218700472</v>
      </c>
    </row>
    <row r="15" spans="1:16" ht="16" x14ac:dyDescent="0.2">
      <c r="A15" s="19" t="s">
        <v>16</v>
      </c>
      <c r="B15" s="15">
        <f>s!K17</f>
        <v>0</v>
      </c>
      <c r="C15" s="15">
        <f>'c'!K17</f>
        <v>0</v>
      </c>
      <c r="D15" s="15">
        <f>'pens s'!K17</f>
        <v>0</v>
      </c>
      <c r="E15" s="15">
        <f>'pens c'!K17</f>
        <v>0</v>
      </c>
      <c r="F15" s="15">
        <f>'lp+1'!K17</f>
        <v>55.66808527192341</v>
      </c>
      <c r="G15" s="15">
        <f>'lp+2'!K17</f>
        <v>59.895632906511558</v>
      </c>
      <c r="H15" s="15">
        <f>'lp+3'!K17</f>
        <v>62.907178467503357</v>
      </c>
      <c r="I15" s="15">
        <f>'c+1'!K17</f>
        <v>55.699132133376928</v>
      </c>
      <c r="J15" s="15">
        <f>'c+2'!K17</f>
        <v>59.926679767965076</v>
      </c>
      <c r="K15" s="15">
        <f>'c+3'!K17</f>
        <v>62.938225328956882</v>
      </c>
      <c r="L15" s="15">
        <f>'c+4'!K17</f>
        <v>67.316713733989943</v>
      </c>
    </row>
    <row r="16" spans="1:16" ht="16" x14ac:dyDescent="0.2">
      <c r="A16" s="19" t="s">
        <v>17</v>
      </c>
      <c r="B16" s="15">
        <f>s!K18</f>
        <v>30.476436796858007</v>
      </c>
      <c r="C16" s="15">
        <f>'c'!K18</f>
        <v>60.94223749426493</v>
      </c>
      <c r="D16" s="15">
        <f>'pens s'!K18</f>
        <v>13.337708701369648</v>
      </c>
      <c r="E16" s="15">
        <f>'pens c'!K18</f>
        <v>13.900692395037936</v>
      </c>
      <c r="F16" s="15">
        <f>'lp+1'!K18</f>
        <v>4.0183174012853797</v>
      </c>
      <c r="G16" s="15">
        <f>'lp+2'!K18</f>
        <v>4.351348730764637</v>
      </c>
      <c r="H16" s="15">
        <f>'lp+3'!K18</f>
        <v>16.108479778300957</v>
      </c>
      <c r="I16" s="15">
        <f>'c+1'!K18</f>
        <v>24.804806778472233</v>
      </c>
      <c r="J16" s="15">
        <f>'c+2'!K18</f>
        <v>25.137838107951492</v>
      </c>
      <c r="K16" s="15">
        <f>'c+3'!K18</f>
        <v>36.894969155487807</v>
      </c>
      <c r="L16" s="15">
        <f>'c+4'!K18</f>
        <v>36.894969155487807</v>
      </c>
    </row>
    <row r="17" spans="1:12" ht="16" x14ac:dyDescent="0.2">
      <c r="A17" s="19" t="s">
        <v>18</v>
      </c>
      <c r="B17" s="15">
        <f>s!K19</f>
        <v>47.374361231803427</v>
      </c>
      <c r="C17" s="15">
        <f>'c'!K19</f>
        <v>78.815722990031702</v>
      </c>
      <c r="D17" s="15">
        <f>'pens s'!K19</f>
        <v>40.68052519347728</v>
      </c>
      <c r="E17" s="15">
        <f>'pens c'!K19</f>
        <v>59.576753826556065</v>
      </c>
      <c r="F17" s="15">
        <f>'lp+1'!K19</f>
        <v>50.482661002644591</v>
      </c>
      <c r="G17" s="15">
        <f>'lp+2'!K19</f>
        <v>83.411713029645128</v>
      </c>
      <c r="H17" s="15">
        <f>'lp+3'!K19</f>
        <v>116.1828635182457</v>
      </c>
      <c r="I17" s="15">
        <f>'c+1'!K19</f>
        <v>62.50971986937779</v>
      </c>
      <c r="J17" s="15">
        <f>'c+2'!K19</f>
        <v>95.438771896378313</v>
      </c>
      <c r="K17" s="15">
        <f>'c+3'!K19</f>
        <v>128.20992238497888</v>
      </c>
      <c r="L17" s="15">
        <f>'c+4'!K19</f>
        <v>137.65364498290933</v>
      </c>
    </row>
    <row r="18" spans="1:12" ht="16" x14ac:dyDescent="0.2">
      <c r="A18" s="19" t="s">
        <v>19</v>
      </c>
      <c r="B18" s="15">
        <f>s!K20</f>
        <v>89.698882191780825</v>
      </c>
      <c r="C18" s="15">
        <f>'c'!K20</f>
        <v>98.857114520547938</v>
      </c>
      <c r="D18" s="15">
        <f>'pens s'!K20</f>
        <v>77.319774153773224</v>
      </c>
      <c r="E18" s="15">
        <f>'pens c'!K20</f>
        <v>84.967497085773445</v>
      </c>
      <c r="F18" s="15">
        <f>'lp+1'!K20</f>
        <v>84.967497085773445</v>
      </c>
      <c r="G18" s="15">
        <f>'lp+2'!K20</f>
        <v>91.046254608585372</v>
      </c>
      <c r="H18" s="15">
        <f>'lp+3'!K20</f>
        <v>91.046254608585372</v>
      </c>
      <c r="I18" s="15">
        <f>'c+1'!K20</f>
        <v>84.967497085773445</v>
      </c>
      <c r="J18" s="15">
        <f>'c+2'!K20</f>
        <v>91.046254608585372</v>
      </c>
      <c r="K18" s="15">
        <f>'c+3'!K20</f>
        <v>91.046254608585372</v>
      </c>
      <c r="L18" s="15">
        <f>'c+4'!K20</f>
        <v>91.046254608585372</v>
      </c>
    </row>
    <row r="19" spans="1:12" ht="16" x14ac:dyDescent="0.2">
      <c r="A19" s="20" t="s">
        <v>20</v>
      </c>
      <c r="B19" s="16">
        <f>s!K21</f>
        <v>207.12606219173077</v>
      </c>
      <c r="C19" s="16">
        <f>'c'!K21</f>
        <v>344.77210599473898</v>
      </c>
      <c r="D19" s="16">
        <f>'pens s'!K21</f>
        <v>191.47158395699614</v>
      </c>
      <c r="E19" s="16">
        <f>'pens c'!K21</f>
        <v>274.99166857946801</v>
      </c>
      <c r="F19" s="16">
        <f>'lp+1'!K21</f>
        <v>308.8490408953229</v>
      </c>
      <c r="G19" s="16">
        <f>'lp+2'!K21</f>
        <v>385.94029501263577</v>
      </c>
      <c r="H19" s="16">
        <f>'lp+3'!K21</f>
        <v>498.99233724777781</v>
      </c>
      <c r="I19" s="16">
        <f>'c+1'!K21</f>
        <v>397.86915867174605</v>
      </c>
      <c r="J19" s="16">
        <f>'c+2'!K21</f>
        <v>474.57130974576143</v>
      </c>
      <c r="K19" s="16">
        <f>'c+3'!K21</f>
        <v>597.67077299336688</v>
      </c>
      <c r="L19" s="16">
        <f>'c+4'!K21</f>
        <v>647.79788277181456</v>
      </c>
    </row>
    <row r="20" spans="1:12" ht="16" x14ac:dyDescent="0.2">
      <c r="A20" s="19" t="s">
        <v>21</v>
      </c>
      <c r="B20" s="15">
        <f>s!K22</f>
        <v>296.82494438351159</v>
      </c>
      <c r="C20" s="15">
        <f>'c'!K22</f>
        <v>443.62922051528693</v>
      </c>
      <c r="D20" s="15">
        <f>'pens s'!K22</f>
        <v>268.79135811076935</v>
      </c>
      <c r="E20" s="15">
        <f>'pens c'!K22</f>
        <v>359.95916566524147</v>
      </c>
      <c r="F20" s="15">
        <f>'lp+1'!K22</f>
        <v>603.90621649224727</v>
      </c>
      <c r="G20" s="15">
        <f>'lp+2'!K22</f>
        <v>711.54003024415101</v>
      </c>
      <c r="H20" s="15">
        <f>'lp+3'!K22</f>
        <v>824.59207247929305</v>
      </c>
      <c r="I20" s="15">
        <f>'c+1'!K22</f>
        <v>692.92633426867042</v>
      </c>
      <c r="J20" s="15">
        <f>'c+2'!K22</f>
        <v>800.17104497727667</v>
      </c>
      <c r="K20" s="15">
        <f>'c+3'!K22</f>
        <v>923.27050822488206</v>
      </c>
      <c r="L20" s="15">
        <f>'c+4'!K22</f>
        <v>1183.4872965144807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s!K25</f>
        <v>191.36833309577273</v>
      </c>
      <c r="C23" s="15">
        <f>'c'!K25</f>
        <v>323.7609298951254</v>
      </c>
      <c r="D23" s="15">
        <f>'pens s'!K25</f>
        <v>175.7138548610381</v>
      </c>
      <c r="E23" s="15">
        <f>'pens c'!K25</f>
        <v>253.98049247985441</v>
      </c>
      <c r="F23" s="15">
        <f>'lp+1'!K25</f>
        <v>290.46266505639665</v>
      </c>
      <c r="G23" s="15">
        <f>'lp+2'!K25</f>
        <v>367.55391917370963</v>
      </c>
      <c r="H23" s="15">
        <f>'lp+3'!K25</f>
        <v>480.60596140885167</v>
      </c>
      <c r="I23" s="15">
        <f>'c+1'!K25</f>
        <v>373.35754793349099</v>
      </c>
      <c r="J23" s="15">
        <f>'c+2'!K25</f>
        <v>450.05969900750637</v>
      </c>
      <c r="K23" s="15">
        <f>'c+3'!K25</f>
        <v>573.15916225511182</v>
      </c>
      <c r="L23" s="15">
        <f>'c+4'!K25</f>
        <v>623.2862720335595</v>
      </c>
    </row>
    <row r="24" spans="1:12" ht="32" x14ac:dyDescent="0.2">
      <c r="A24" s="19" t="s">
        <v>24</v>
      </c>
      <c r="B24" s="15">
        <f>s!K26</f>
        <v>185.60109067213884</v>
      </c>
      <c r="C24" s="15">
        <f>'c'!K26</f>
        <v>317.99368747149151</v>
      </c>
      <c r="D24" s="15">
        <f>'pens s'!K26</f>
        <v>169.94661243762889</v>
      </c>
      <c r="E24" s="15">
        <f>'pens c'!K26</f>
        <v>247.17465100671549</v>
      </c>
      <c r="F24" s="15">
        <f>'lp+1'!K26</f>
        <v>280.90802668221852</v>
      </c>
      <c r="G24" s="15">
        <f>'lp+2'!K26</f>
        <v>357.51086478040423</v>
      </c>
      <c r="H24" s="15">
        <f>'lp+3'!K26</f>
        <v>470.56290701554627</v>
      </c>
      <c r="I24" s="15">
        <f>'c+1'!K26</f>
        <v>363.80290955931287</v>
      </c>
      <c r="J24" s="15">
        <f>'c+2'!K26</f>
        <v>440.01664461420097</v>
      </c>
      <c r="K24" s="15">
        <f>'c+3'!K26</f>
        <v>563.11610786180631</v>
      </c>
      <c r="L24" s="15">
        <f>'c+4'!K26</f>
        <v>613.24321764025399</v>
      </c>
    </row>
    <row r="25" spans="1:12" ht="16" x14ac:dyDescent="0.2">
      <c r="A25" s="19" t="s">
        <v>25</v>
      </c>
      <c r="B25" s="15">
        <f>s!K27</f>
        <v>281.06721528755355</v>
      </c>
      <c r="C25" s="15">
        <f>'c'!K27</f>
        <v>422.61804441567335</v>
      </c>
      <c r="D25" s="15">
        <f>'pens s'!K27</f>
        <v>253.03362901481131</v>
      </c>
      <c r="E25" s="15">
        <f>'pens c'!K27</f>
        <v>338.94798956562789</v>
      </c>
      <c r="F25" s="15">
        <f>'lp+1'!K27</f>
        <v>375.43016214217016</v>
      </c>
      <c r="G25" s="15">
        <f>'lp+2'!K27</f>
        <v>458.60017378229503</v>
      </c>
      <c r="H25" s="15">
        <f>'lp+3'!K27</f>
        <v>571.65221601743701</v>
      </c>
      <c r="I25" s="15">
        <f>'c+1'!K27</f>
        <v>458.32504501926439</v>
      </c>
      <c r="J25" s="15">
        <f>'c+2'!K27</f>
        <v>541.10595361609171</v>
      </c>
      <c r="K25" s="15">
        <f>'c+3'!K27</f>
        <v>664.20541686369711</v>
      </c>
      <c r="L25" s="15">
        <f>'c+4'!K27</f>
        <v>714.33252664214479</v>
      </c>
    </row>
    <row r="27" spans="1:12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</sheetData>
  <mergeCells count="1">
    <mergeCell ref="M1:P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6C73B6-101A-45C2-B793-9241DFEF673D}">
  <dimension ref="A1:P26"/>
  <sheetViews>
    <sheetView workbookViewId="0">
      <selection activeCell="C1" sqref="C1"/>
    </sheetView>
  </sheetViews>
  <sheetFormatPr baseColWidth="10" defaultColWidth="8.83203125" defaultRowHeight="15" x14ac:dyDescent="0.2"/>
  <cols>
    <col min="1" max="1" width="48.6640625" customWidth="1"/>
    <col min="4" max="4" width="10" customWidth="1"/>
    <col min="5" max="5" width="10.5" customWidth="1"/>
  </cols>
  <sheetData>
    <row r="1" spans="1:16" ht="45" customHeight="1" x14ac:dyDescent="0.2">
      <c r="A1" s="22" t="s">
        <v>58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x14ac:dyDescent="0.2">
      <c r="A2" s="15" t="s">
        <v>3</v>
      </c>
      <c r="B2" s="15">
        <f>s!L4</f>
        <v>49.285106872660563</v>
      </c>
      <c r="C2" s="15">
        <f>'c'!L4</f>
        <v>81.59061913301943</v>
      </c>
      <c r="D2" s="15">
        <f>'pens s'!L4</f>
        <v>46.221472248089526</v>
      </c>
      <c r="E2" s="15">
        <f>'pens c'!L4</f>
        <v>73.931044097271496</v>
      </c>
      <c r="F2" s="15">
        <f>'lp+1'!L4</f>
        <v>59.709318605439165</v>
      </c>
      <c r="G2" s="15">
        <f>'lp+2'!L4</f>
        <v>79.537029464458499</v>
      </c>
      <c r="H2" s="15">
        <f>'lp+3'!L4</f>
        <v>109.99282612549035</v>
      </c>
      <c r="I2" s="15">
        <f>'c+1'!L4</f>
        <v>86.073834485731368</v>
      </c>
      <c r="J2" s="15">
        <f>'c+2'!L4</f>
        <v>105.70946934872964</v>
      </c>
      <c r="K2" s="15">
        <f>'c+3'!L4</f>
        <v>146.15476290699866</v>
      </c>
      <c r="L2" s="15">
        <f>'c+4'!L4</f>
        <v>157.41714504576191</v>
      </c>
    </row>
    <row r="3" spans="1:16" x14ac:dyDescent="0.2">
      <c r="A3" s="15" t="s">
        <v>4</v>
      </c>
      <c r="B3" s="15">
        <f>s!L5</f>
        <v>5.8528424657534242</v>
      </c>
      <c r="C3" s="15">
        <f>'c'!L5</f>
        <v>11.71568493150685</v>
      </c>
      <c r="D3" s="15">
        <f>'pens s'!L5</f>
        <v>7.7492307692307687</v>
      </c>
      <c r="E3" s="15">
        <f>'pens c'!L5</f>
        <v>11.937972602739727</v>
      </c>
      <c r="F3" s="15">
        <f>'lp+1'!L5</f>
        <v>4.4733431768538967</v>
      </c>
      <c r="G3" s="15">
        <f>'lp+2'!L5</f>
        <v>4.4733431768538967</v>
      </c>
      <c r="H3" s="15">
        <f>'lp+3'!L5</f>
        <v>4.4733431768538967</v>
      </c>
      <c r="I3" s="15">
        <f>'c+1'!L5</f>
        <v>9.3472085294612732</v>
      </c>
      <c r="J3" s="15">
        <f>'c+2'!L5</f>
        <v>9.3472085294612732</v>
      </c>
      <c r="K3" s="15">
        <f>'c+3'!L5</f>
        <v>9.3472085294612732</v>
      </c>
      <c r="L3" s="15">
        <f>'c+4'!L5</f>
        <v>9.3472085294612732</v>
      </c>
    </row>
    <row r="4" spans="1:16" x14ac:dyDescent="0.2">
      <c r="A4" s="15" t="s">
        <v>5</v>
      </c>
      <c r="B4" s="15">
        <f>s!L6</f>
        <v>0</v>
      </c>
      <c r="C4" s="15">
        <f>'c'!L6</f>
        <v>0</v>
      </c>
      <c r="D4" s="15">
        <f>'pens s'!L6</f>
        <v>0</v>
      </c>
      <c r="E4" s="15">
        <f>'pens c'!L6</f>
        <v>0</v>
      </c>
      <c r="F4" s="15">
        <f>'lp+1'!L6</f>
        <v>0</v>
      </c>
      <c r="G4" s="15">
        <f>'lp+2'!L6</f>
        <v>0</v>
      </c>
      <c r="H4" s="15">
        <f>'lp+3'!L6</f>
        <v>0</v>
      </c>
      <c r="I4" s="15">
        <f>'c+1'!L6</f>
        <v>0</v>
      </c>
      <c r="J4" s="15">
        <f>'c+2'!L6</f>
        <v>0</v>
      </c>
      <c r="K4" s="15">
        <f>'c+3'!L6</f>
        <v>0</v>
      </c>
      <c r="L4" s="15">
        <f>'c+4'!L6</f>
        <v>0</v>
      </c>
    </row>
    <row r="5" spans="1:16" x14ac:dyDescent="0.2">
      <c r="A5" s="15" t="s">
        <v>6</v>
      </c>
      <c r="B5" s="15">
        <f>s!L7</f>
        <v>8.4130538812785396</v>
      </c>
      <c r="C5" s="15">
        <f>'c'!L7</f>
        <v>16.826107762557079</v>
      </c>
      <c r="D5" s="15">
        <f>'pens s'!L7</f>
        <v>7.5047255707762552</v>
      </c>
      <c r="E5" s="15">
        <f>'pens c'!L7</f>
        <v>14.731368949771689</v>
      </c>
      <c r="F5" s="15">
        <f>'lp+1'!L7</f>
        <v>22.209881278538816</v>
      </c>
      <c r="G5" s="15">
        <f>'lp+2'!L7</f>
        <v>32.319319634703206</v>
      </c>
      <c r="H5" s="15">
        <f>'lp+3'!L7</f>
        <v>48.523616438356171</v>
      </c>
      <c r="I5" s="15">
        <f>'c+1'!L7</f>
        <v>32.970319634703202</v>
      </c>
      <c r="J5" s="15">
        <f>'c+2'!L7</f>
        <v>43.079757990867591</v>
      </c>
      <c r="K5" s="15">
        <f>'c+3'!L7</f>
        <v>59.284054794520557</v>
      </c>
      <c r="L5" s="15">
        <f>'c+4'!L7</f>
        <v>69.236904109589048</v>
      </c>
    </row>
    <row r="6" spans="1:16" x14ac:dyDescent="0.2">
      <c r="A6" s="15" t="s">
        <v>7</v>
      </c>
      <c r="B6" s="15">
        <f>s!L8</f>
        <v>6.0007999999999999</v>
      </c>
      <c r="C6" s="15">
        <f>'c'!L8</f>
        <v>6.0007999999999999</v>
      </c>
      <c r="D6" s="15">
        <f>'pens s'!L8</f>
        <v>6.0004</v>
      </c>
      <c r="E6" s="15">
        <f>'pens c'!L8</f>
        <v>7.0823999999999998</v>
      </c>
      <c r="F6" s="15">
        <f>'lp+1'!L8</f>
        <v>9.8075395256917002</v>
      </c>
      <c r="G6" s="15">
        <f>'lp+2'!L8</f>
        <v>10.308883399209487</v>
      </c>
      <c r="H6" s="15">
        <f>'lp+3'!L8</f>
        <v>10.308883399209487</v>
      </c>
      <c r="I6" s="15">
        <f>'c+1'!L8</f>
        <v>9.8075395256917002</v>
      </c>
      <c r="J6" s="15">
        <f>'c+2'!L8</f>
        <v>10.308883399209487</v>
      </c>
      <c r="K6" s="15">
        <f>'c+3'!L8</f>
        <v>10.308883399209487</v>
      </c>
      <c r="L6" s="15">
        <f>'c+4'!L8</f>
        <v>10.308883399209487</v>
      </c>
    </row>
    <row r="7" spans="1:16" x14ac:dyDescent="0.2">
      <c r="A7" s="15" t="s">
        <v>8</v>
      </c>
      <c r="B7" s="15">
        <f>s!L9</f>
        <v>16.511177570093459</v>
      </c>
      <c r="C7" s="15">
        <f>'c'!L9</f>
        <v>22.031046728971962</v>
      </c>
      <c r="D7" s="15">
        <f>'pens s'!L9</f>
        <v>16.511177570093459</v>
      </c>
      <c r="E7" s="15">
        <f>'pens c'!L9</f>
        <v>22.031046728971965</v>
      </c>
      <c r="F7" s="15">
        <f>'lp+1'!L9</f>
        <v>19.282763395152948</v>
      </c>
      <c r="G7" s="15">
        <f>'lp+2'!L9</f>
        <v>19.282763395152948</v>
      </c>
      <c r="H7" s="15">
        <f>'lp+3'!L9</f>
        <v>19.282763395152948</v>
      </c>
      <c r="I7" s="15">
        <f>'c+1'!L9</f>
        <v>25.704791464597481</v>
      </c>
      <c r="J7" s="15">
        <f>'c+2'!L9</f>
        <v>25.704791464597481</v>
      </c>
      <c r="K7" s="15">
        <f>'c+3'!L9</f>
        <v>25.704791464597481</v>
      </c>
      <c r="L7" s="15">
        <f>'c+4'!L9</f>
        <v>25.7066207305086</v>
      </c>
    </row>
    <row r="8" spans="1:16" x14ac:dyDescent="0.2">
      <c r="A8" s="15" t="s">
        <v>9</v>
      </c>
      <c r="B8" s="15">
        <f>s!L10</f>
        <v>1.618821917808219</v>
      </c>
      <c r="C8" s="15">
        <f>'c'!L10</f>
        <v>1.814821917808219</v>
      </c>
      <c r="D8" s="15">
        <f>'pens s'!L10</f>
        <v>1.529835616438356</v>
      </c>
      <c r="E8" s="15">
        <f>'pens c'!L10</f>
        <v>1.5959999999999999</v>
      </c>
      <c r="F8" s="15">
        <f>'lp+1'!L10</f>
        <v>1.8359091564527761</v>
      </c>
      <c r="G8" s="15">
        <f>'lp+2'!L10</f>
        <v>2.120310021629416</v>
      </c>
      <c r="H8" s="15">
        <f>'lp+3'!L10</f>
        <v>2.120310021629416</v>
      </c>
      <c r="I8" s="15">
        <f>'c+1'!L10</f>
        <v>1.8536842105263156</v>
      </c>
      <c r="J8" s="15">
        <f>'c+2'!L10</f>
        <v>2.199028118240808</v>
      </c>
      <c r="K8" s="15">
        <f>'c+3'!L10</f>
        <v>2.199028118240808</v>
      </c>
      <c r="L8" s="15">
        <f>'c+4'!L10</f>
        <v>2.199028118240808</v>
      </c>
    </row>
    <row r="9" spans="1:16" x14ac:dyDescent="0.2">
      <c r="A9" s="15" t="s">
        <v>10</v>
      </c>
      <c r="B9" s="15">
        <f>s!L11</f>
        <v>12.810958904109588</v>
      </c>
      <c r="C9" s="15">
        <f>'c'!L11</f>
        <v>15.87945205479452</v>
      </c>
      <c r="D9" s="15">
        <f>'pens s'!L11</f>
        <v>10.452054794520548</v>
      </c>
      <c r="E9" s="15">
        <f>'pens c'!L11</f>
        <v>14.306849315068492</v>
      </c>
      <c r="F9" s="15">
        <f>'lp+1'!L11</f>
        <v>15.984170397871948</v>
      </c>
      <c r="G9" s="15">
        <f>'lp+2'!L11</f>
        <v>18.054384386691133</v>
      </c>
      <c r="H9" s="15">
        <f>'lp+3'!L11</f>
        <v>20.426825593536179</v>
      </c>
      <c r="I9" s="15">
        <f>'c+1'!L11</f>
        <v>17.215623942019093</v>
      </c>
      <c r="J9" s="15">
        <f>'c+2'!L11</f>
        <v>19.176991679824749</v>
      </c>
      <c r="K9" s="15">
        <f>'c+3'!L11</f>
        <v>21.67331308126716</v>
      </c>
      <c r="L9" s="15">
        <f>'c+4'!L11</f>
        <v>22.851916819584915</v>
      </c>
    </row>
    <row r="10" spans="1:16" x14ac:dyDescent="0.2">
      <c r="A10" s="15" t="s">
        <v>11</v>
      </c>
      <c r="B10" s="15">
        <f>s!L12</f>
        <v>1.4383561643835616</v>
      </c>
      <c r="C10" s="15">
        <f>'c'!L12</f>
        <v>1.4383561643835616</v>
      </c>
      <c r="D10" s="15">
        <f>'pens s'!L12</f>
        <v>2.9061027397260273</v>
      </c>
      <c r="E10" s="15">
        <f>'pens c'!L12</f>
        <v>2.9061027397260273</v>
      </c>
      <c r="F10" s="15">
        <f>'lp+1'!L12</f>
        <v>1.919720291181251</v>
      </c>
      <c r="G10" s="15">
        <f>'lp+2'!L12</f>
        <v>1.919720291181251</v>
      </c>
      <c r="H10" s="15">
        <f>'lp+3'!L12</f>
        <v>1.919720291181251</v>
      </c>
      <c r="I10" s="15">
        <f>'c+1'!L12</f>
        <v>1.919720291181251</v>
      </c>
      <c r="J10" s="15">
        <f>'c+2'!L12</f>
        <v>1.919720291181251</v>
      </c>
      <c r="K10" s="15">
        <f>'c+3'!L12</f>
        <v>1.919720291181251</v>
      </c>
      <c r="L10" s="15">
        <f>'c+4'!L12</f>
        <v>1.919720291181251</v>
      </c>
    </row>
    <row r="11" spans="1:16" x14ac:dyDescent="0.2">
      <c r="A11" s="15" t="s">
        <v>12</v>
      </c>
      <c r="B11" s="15">
        <f>s!L13</f>
        <v>9.7112500293259103</v>
      </c>
      <c r="C11" s="15">
        <f>'c'!L13</f>
        <v>11.760077161090544</v>
      </c>
      <c r="D11" s="15">
        <f>'pens s'!L13</f>
        <v>14.700022591507338</v>
      </c>
      <c r="E11" s="15">
        <f>'pens c'!L13</f>
        <v>16.73988212127454</v>
      </c>
      <c r="F11" s="15">
        <f>'lp+1'!L13</f>
        <v>21.187671960116798</v>
      </c>
      <c r="G11" s="15">
        <f>'lp+2'!L13</f>
        <v>25.585918693442046</v>
      </c>
      <c r="H11" s="15">
        <f>'lp+3'!L13</f>
        <v>29.032225434403859</v>
      </c>
      <c r="I11" s="15">
        <f>'c+1'!L13</f>
        <v>21.66119350822397</v>
      </c>
      <c r="J11" s="15">
        <f>'c+2'!L13</f>
        <v>26.056964845609642</v>
      </c>
      <c r="K11" s="15">
        <f>'c+3'!L13</f>
        <v>29.503271586571454</v>
      </c>
      <c r="L11" s="15">
        <f>'c+4'!L13</f>
        <v>33.338276928650039</v>
      </c>
    </row>
    <row r="12" spans="1:16" x14ac:dyDescent="0.2">
      <c r="A12" s="15" t="s">
        <v>13</v>
      </c>
      <c r="B12" s="15">
        <f>s!L14</f>
        <v>6.8365835616438355</v>
      </c>
      <c r="C12" s="15">
        <f>'c'!L14</f>
        <v>9.2798904109589042</v>
      </c>
      <c r="D12" s="15">
        <f>'pens s'!L14</f>
        <v>7.8798712328767131</v>
      </c>
      <c r="E12" s="15">
        <f>'pens c'!L14</f>
        <v>9.6058986301369877</v>
      </c>
      <c r="F12" s="15">
        <f>'lp+1'!L14</f>
        <v>17.325337240022247</v>
      </c>
      <c r="G12" s="15">
        <f>'lp+2'!L14</f>
        <v>17.325337240022247</v>
      </c>
      <c r="H12" s="15">
        <f>'lp+3'!L14</f>
        <v>19.786304233874041</v>
      </c>
      <c r="I12" s="15">
        <f>'c+1'!L14</f>
        <v>12.999518555427747</v>
      </c>
      <c r="J12" s="15">
        <f>'c+2'!L14</f>
        <v>12.999518555427747</v>
      </c>
      <c r="K12" s="15">
        <f>'c+3'!L14</f>
        <v>15.460485549279543</v>
      </c>
      <c r="L12" s="15">
        <f>'c+4'!L14</f>
        <v>15.460485549279543</v>
      </c>
    </row>
    <row r="13" spans="1:16" x14ac:dyDescent="0.2">
      <c r="A13" s="15" t="s">
        <v>14</v>
      </c>
      <c r="B13" s="15">
        <f>s!L15</f>
        <v>0</v>
      </c>
      <c r="C13" s="15">
        <f>'c'!L15</f>
        <v>0</v>
      </c>
      <c r="D13" s="15">
        <f>'pens s'!L15</f>
        <v>0</v>
      </c>
      <c r="E13" s="15">
        <f>'pens c'!L15</f>
        <v>0</v>
      </c>
      <c r="F13" s="15">
        <f>'lp+1'!L15</f>
        <v>232.78521908820247</v>
      </c>
      <c r="G13" s="15">
        <f>'lp+2'!L15</f>
        <v>202.87733519840398</v>
      </c>
      <c r="H13" s="15">
        <f>'lp+3'!L15</f>
        <v>202.87733519840398</v>
      </c>
      <c r="I13" s="15">
        <f>'c+1'!L15</f>
        <v>232.78521908820247</v>
      </c>
      <c r="J13" s="15">
        <f>'c+2'!L15</f>
        <v>202.87733519840398</v>
      </c>
      <c r="K13" s="15">
        <f>'c+3'!L15</f>
        <v>202.87733519840398</v>
      </c>
      <c r="L13" s="15">
        <f>'c+4'!L15</f>
        <v>435.66255428660645</v>
      </c>
    </row>
    <row r="14" spans="1:16" x14ac:dyDescent="0.2">
      <c r="A14" s="15" t="s">
        <v>15</v>
      </c>
      <c r="B14" s="15">
        <f>s!L16</f>
        <v>16.205811643835617</v>
      </c>
      <c r="C14" s="15">
        <f>'c'!L16</f>
        <v>28.674525114155255</v>
      </c>
      <c r="D14" s="15">
        <f>'pens s'!L16</f>
        <v>16.437260273972605</v>
      </c>
      <c r="E14" s="15">
        <f>'pens c'!L16</f>
        <v>34.42530410958905</v>
      </c>
      <c r="F14" s="15">
        <f>'lp+1'!L16</f>
        <v>26.533739149429177</v>
      </c>
      <c r="G14" s="15">
        <f>'lp+2'!L16</f>
        <v>29.505717307287753</v>
      </c>
      <c r="H14" s="15">
        <f>'lp+3'!L16</f>
        <v>42.079497448471251</v>
      </c>
      <c r="I14" s="15">
        <f>'c+1'!L16</f>
        <v>38.934423413444954</v>
      </c>
      <c r="J14" s="15">
        <f>'c+2'!L16</f>
        <v>41.746158040101093</v>
      </c>
      <c r="K14" s="15">
        <f>'c+3'!L16</f>
        <v>54.480181712487031</v>
      </c>
      <c r="L14" s="15">
        <f>'c+4'!L16</f>
        <v>65.137046283709509</v>
      </c>
    </row>
    <row r="15" spans="1:16" x14ac:dyDescent="0.2">
      <c r="A15" s="15" t="s">
        <v>16</v>
      </c>
      <c r="B15" s="15">
        <f>s!L17</f>
        <v>0</v>
      </c>
      <c r="C15" s="15">
        <f>'c'!L17</f>
        <v>0</v>
      </c>
      <c r="D15" s="15">
        <f>'pens s'!L17</f>
        <v>0</v>
      </c>
      <c r="E15" s="15">
        <f>'pens c'!L17</f>
        <v>0</v>
      </c>
      <c r="F15" s="15">
        <f>'lp+1'!L17</f>
        <v>55.568627496530766</v>
      </c>
      <c r="G15" s="15">
        <f>'lp+2'!L17</f>
        <v>59.904906249256342</v>
      </c>
      <c r="H15" s="15">
        <f>'lp+3'!L17</f>
        <v>62.993907759765875</v>
      </c>
      <c r="I15" s="15">
        <f>'c+1'!L17</f>
        <v>55.600472872927767</v>
      </c>
      <c r="J15" s="15">
        <f>'c+2'!L17</f>
        <v>59.936751625653358</v>
      </c>
      <c r="K15" s="15">
        <f>'c+3'!L17</f>
        <v>63.09165987064474</v>
      </c>
      <c r="L15" s="15">
        <f>'c+4'!L17</f>
        <v>67.685041785108524</v>
      </c>
    </row>
    <row r="16" spans="1:16" x14ac:dyDescent="0.2">
      <c r="A16" s="15" t="s">
        <v>17</v>
      </c>
      <c r="B16" s="15">
        <f>s!L18</f>
        <v>37.078082191780823</v>
      </c>
      <c r="C16" s="15">
        <f>'c'!L18</f>
        <v>74.204109589041096</v>
      </c>
      <c r="D16" s="15">
        <f>'pens s'!L18</f>
        <v>13.203698630136987</v>
      </c>
      <c r="E16" s="15">
        <f>'pens c'!L18</f>
        <v>16.407397260273971</v>
      </c>
      <c r="F16" s="15">
        <f>'lp+1'!L18</f>
        <v>4.1549133064499806</v>
      </c>
      <c r="G16" s="15">
        <f>'lp+2'!L18</f>
        <v>4.5020063811857796</v>
      </c>
      <c r="H16" s="15">
        <f>'lp+3'!L18</f>
        <v>15.635175002735641</v>
      </c>
      <c r="I16" s="15">
        <f>'c+1'!L18</f>
        <v>23.710004442242251</v>
      </c>
      <c r="J16" s="15">
        <f>'c+2'!L18</f>
        <v>24.05709751697805</v>
      </c>
      <c r="K16" s="15">
        <f>'c+3'!L18</f>
        <v>35.19026613852791</v>
      </c>
      <c r="L16" s="15">
        <f>'c+4'!L18</f>
        <v>35.19026613852791</v>
      </c>
    </row>
    <row r="17" spans="1:12" x14ac:dyDescent="0.2">
      <c r="A17" s="15" t="s">
        <v>18</v>
      </c>
      <c r="B17" s="15">
        <f>s!L19</f>
        <v>41.828710502283116</v>
      </c>
      <c r="C17" s="15">
        <f>'c'!L19</f>
        <v>70.153599859501227</v>
      </c>
      <c r="D17" s="15">
        <f>'pens s'!L19</f>
        <v>44.805199999999992</v>
      </c>
      <c r="E17" s="15">
        <f>'pens c'!L19</f>
        <v>76.214624657534259</v>
      </c>
      <c r="F17" s="15">
        <f>'lp+1'!L19</f>
        <v>51.571304812845369</v>
      </c>
      <c r="G17" s="15">
        <f>'lp+2'!L19</f>
        <v>85.138297056414359</v>
      </c>
      <c r="H17" s="15">
        <f>'lp+3'!L19</f>
        <v>119.14974789454635</v>
      </c>
      <c r="I17" s="15">
        <f>'c+1'!L19</f>
        <v>63.783058065966173</v>
      </c>
      <c r="J17" s="15">
        <f>'c+2'!L19</f>
        <v>97.350050309535149</v>
      </c>
      <c r="K17" s="15">
        <f>'c+3'!L19</f>
        <v>131.36150114766716</v>
      </c>
      <c r="L17" s="15">
        <f>'c+4'!L19</f>
        <v>140.93403719111905</v>
      </c>
    </row>
    <row r="18" spans="1:12" x14ac:dyDescent="0.2">
      <c r="A18" s="15" t="s">
        <v>19</v>
      </c>
      <c r="B18" s="15">
        <f>s!L20</f>
        <v>91.120105639460945</v>
      </c>
      <c r="C18" s="15">
        <f>'c'!L20</f>
        <v>101.83119402734334</v>
      </c>
      <c r="D18" s="15">
        <f>'pens s'!L20</f>
        <v>76.54679999999999</v>
      </c>
      <c r="E18" s="15">
        <f>'pens c'!L20</f>
        <v>84.1203</v>
      </c>
      <c r="F18" s="15">
        <f>'lp+1'!L20</f>
        <v>84.117822114915711</v>
      </c>
      <c r="G18" s="15">
        <f>'lp+2'!L20</f>
        <v>90.135792062499519</v>
      </c>
      <c r="H18" s="15">
        <f>'lp+3'!L20</f>
        <v>90.135792062499519</v>
      </c>
      <c r="I18" s="15">
        <f>'c+1'!L20</f>
        <v>84.117822114915711</v>
      </c>
      <c r="J18" s="15">
        <f>'c+2'!L20</f>
        <v>90.135792062499519</v>
      </c>
      <c r="K18" s="15">
        <f>'c+3'!L20</f>
        <v>90.135792062499519</v>
      </c>
      <c r="L18" s="15">
        <f>'c+4'!L20</f>
        <v>90.135792062499519</v>
      </c>
    </row>
    <row r="19" spans="1:12" s="17" customFormat="1" x14ac:dyDescent="0.2">
      <c r="A19" s="16" t="s">
        <v>80</v>
      </c>
      <c r="B19" s="16">
        <f>s!L21</f>
        <v>213.59155570495665</v>
      </c>
      <c r="C19" s="16">
        <f>'c'!L21</f>
        <v>351.36909082778863</v>
      </c>
      <c r="D19" s="16">
        <f>'pens s'!L21</f>
        <v>195.90105203736857</v>
      </c>
      <c r="E19" s="16">
        <f>'pens c'!L21</f>
        <v>301.91589121235825</v>
      </c>
      <c r="F19" s="16">
        <f>'lp+1'!L21</f>
        <v>311.56423979257681</v>
      </c>
      <c r="G19" s="16">
        <f>'lp+2'!L21</f>
        <v>389.9779366974883</v>
      </c>
      <c r="H19" s="16">
        <f>'lp+3'!L21</f>
        <v>505.72514621520679</v>
      </c>
      <c r="I19" s="16">
        <f>'c+1'!L21</f>
        <v>401.58139294214459</v>
      </c>
      <c r="J19" s="16">
        <f>'c+2'!L21</f>
        <v>479.59239171541731</v>
      </c>
      <c r="K19" s="16">
        <f>'c+3'!L21</f>
        <v>605.6791285906545</v>
      </c>
      <c r="L19" s="16">
        <f>'c+4'!L21</f>
        <v>656.73258091993182</v>
      </c>
    </row>
    <row r="20" spans="1:12" x14ac:dyDescent="0.2">
      <c r="A20" s="15" t="s">
        <v>81</v>
      </c>
      <c r="B20" s="15">
        <f>s!L22</f>
        <v>304.71166134441762</v>
      </c>
      <c r="C20" s="15">
        <f>'c'!L22</f>
        <v>453.20028485513194</v>
      </c>
      <c r="D20" s="15">
        <f>'pens s'!L22</f>
        <v>272.44785203736853</v>
      </c>
      <c r="E20" s="15">
        <f>'pens c'!L22</f>
        <v>386.03619121235823</v>
      </c>
      <c r="F20" s="15">
        <f>'lp+1'!L22</f>
        <v>628.46728099569498</v>
      </c>
      <c r="G20" s="15">
        <f>'lp+2'!L22</f>
        <v>682.99106395839181</v>
      </c>
      <c r="H20" s="15">
        <f>'lp+3'!L22</f>
        <v>798.73827347611029</v>
      </c>
      <c r="I20" s="15">
        <f>'c+1'!L22</f>
        <v>718.48443414526275</v>
      </c>
      <c r="J20" s="15">
        <f>'c+2'!L22</f>
        <v>772.60551897632081</v>
      </c>
      <c r="K20" s="15">
        <f>'c+3'!L22</f>
        <v>898.692255851558</v>
      </c>
      <c r="L20" s="15">
        <f>'c+4'!L22</f>
        <v>1182.5309272690379</v>
      </c>
    </row>
    <row r="21" spans="1:12" x14ac:dyDescent="0.2">
      <c r="A21" s="15" t="s">
        <v>82</v>
      </c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x14ac:dyDescent="0.2">
      <c r="A22" s="15" t="s">
        <v>83</v>
      </c>
      <c r="B22" s="15">
        <f>s!L25</f>
        <v>197.0803781348632</v>
      </c>
      <c r="C22" s="15">
        <f>'c'!L25</f>
        <v>329.33804409881668</v>
      </c>
      <c r="D22" s="15">
        <f>'pens s'!L25</f>
        <v>179.38987446727512</v>
      </c>
      <c r="E22" s="15">
        <f>'pens c'!L25</f>
        <v>279.8848444833863</v>
      </c>
      <c r="F22" s="15">
        <f>'lp+1'!L25</f>
        <v>292.28147639742389</v>
      </c>
      <c r="G22" s="15">
        <f>'lp+2'!L25</f>
        <v>370.69517330233538</v>
      </c>
      <c r="H22" s="15">
        <f>'lp+3'!L25</f>
        <v>486.44238282005387</v>
      </c>
      <c r="I22" s="15">
        <f>'c+1'!L25</f>
        <v>375.87660147754713</v>
      </c>
      <c r="J22" s="15">
        <f>'c+2'!L25</f>
        <v>453.88760025081984</v>
      </c>
      <c r="K22" s="15">
        <f>'c+3'!L25</f>
        <v>579.97433712605698</v>
      </c>
      <c r="L22" s="15">
        <f>'c+4'!L25</f>
        <v>631.02596018942324</v>
      </c>
    </row>
    <row r="23" spans="1:12" x14ac:dyDescent="0.2">
      <c r="A23" s="15" t="s">
        <v>84</v>
      </c>
      <c r="B23" s="15">
        <f>s!L26</f>
        <v>191.0795781348632</v>
      </c>
      <c r="C23" s="15">
        <f>'c'!L26</f>
        <v>323.33724409881665</v>
      </c>
      <c r="D23" s="15">
        <f>'pens s'!L26</f>
        <v>173.38947446727511</v>
      </c>
      <c r="E23" s="15">
        <f>'pens c'!L26</f>
        <v>272.8024444833863</v>
      </c>
      <c r="F23" s="15">
        <f>'lp+1'!L26</f>
        <v>282.47393687173218</v>
      </c>
      <c r="G23" s="15">
        <f>'lp+2'!L26</f>
        <v>360.38628990312588</v>
      </c>
      <c r="H23" s="15">
        <f>'lp+3'!L26</f>
        <v>476.13349942084437</v>
      </c>
      <c r="I23" s="15">
        <f>'c+1'!L26</f>
        <v>366.06906195185542</v>
      </c>
      <c r="J23" s="15">
        <f>'c+2'!L26</f>
        <v>443.57871685161035</v>
      </c>
      <c r="K23" s="15">
        <f>'c+3'!L26</f>
        <v>569.66545372684755</v>
      </c>
      <c r="L23" s="15">
        <f>'c+4'!L26</f>
        <v>620.71707679021381</v>
      </c>
    </row>
    <row r="24" spans="1:12" x14ac:dyDescent="0.2">
      <c r="A24" s="15" t="s">
        <v>85</v>
      </c>
      <c r="B24" s="15">
        <f>s!L27</f>
        <v>288.20048377432414</v>
      </c>
      <c r="C24" s="15">
        <f>'c'!L27</f>
        <v>431.16923812616</v>
      </c>
      <c r="D24" s="15">
        <f>'pens s'!L27</f>
        <v>255.93667446727508</v>
      </c>
      <c r="E24" s="15">
        <f>'pens c'!L27</f>
        <v>364.00514448338629</v>
      </c>
      <c r="F24" s="15">
        <f>'lp+1'!L27</f>
        <v>376.39929851233961</v>
      </c>
      <c r="G24" s="15">
        <f>'lp+2'!L27</f>
        <v>460.83096536483487</v>
      </c>
      <c r="H24" s="15">
        <f>'lp+3'!L27</f>
        <v>576.5781748825533</v>
      </c>
      <c r="I24" s="15">
        <f>'c+1'!L27</f>
        <v>459.99442359246285</v>
      </c>
      <c r="J24" s="15">
        <f>'c+2'!L27</f>
        <v>544.02339231331928</v>
      </c>
      <c r="K24" s="15">
        <f>'c+3'!L27</f>
        <v>670.11012918855647</v>
      </c>
      <c r="L24" s="15">
        <f>'c+4'!L27</f>
        <v>721.16175225192285</v>
      </c>
    </row>
    <row r="25" spans="1:12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B26" s="15"/>
    </row>
  </sheetData>
  <mergeCells count="1">
    <mergeCell ref="M1:P1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EB5D-11E2-4741-BEC4-BD3D593AB3CD}">
  <dimension ref="A1:P26"/>
  <sheetViews>
    <sheetView workbookViewId="0">
      <selection activeCell="A23" sqref="A23:XFD23"/>
    </sheetView>
  </sheetViews>
  <sheetFormatPr baseColWidth="10" defaultColWidth="8.83203125" defaultRowHeight="15" x14ac:dyDescent="0.2"/>
  <cols>
    <col min="1" max="1" width="47.6640625" customWidth="1"/>
    <col min="4" max="4" width="10" customWidth="1"/>
    <col min="5" max="5" width="10.5" customWidth="1"/>
  </cols>
  <sheetData>
    <row r="1" spans="1:16" ht="45" customHeight="1" x14ac:dyDescent="0.2">
      <c r="A1" s="22" t="s">
        <v>76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x14ac:dyDescent="0.2">
      <c r="A2" s="15" t="s">
        <v>3</v>
      </c>
      <c r="B2" s="15">
        <v>49.643471315834795</v>
      </c>
      <c r="C2" s="15">
        <v>82.198952696940978</v>
      </c>
      <c r="D2" s="15">
        <v>46.569125121564213</v>
      </c>
      <c r="E2" s="15">
        <v>74.450968231817498</v>
      </c>
      <c r="F2" s="15">
        <v>60.033494499831939</v>
      </c>
      <c r="G2" s="15">
        <v>79.990106460850967</v>
      </c>
      <c r="H2" s="15">
        <v>110.66152712043983</v>
      </c>
      <c r="I2" s="15">
        <v>86.556721796040279</v>
      </c>
      <c r="J2" s="15">
        <v>106.3196463576524</v>
      </c>
      <c r="K2" s="15">
        <v>147.02953203652368</v>
      </c>
      <c r="L2" s="15">
        <v>158.35198281027482</v>
      </c>
    </row>
    <row r="3" spans="1:16" x14ac:dyDescent="0.2">
      <c r="A3" s="15" t="s">
        <v>4</v>
      </c>
      <c r="B3" s="15">
        <v>5.9035636158012101</v>
      </c>
      <c r="C3" s="15">
        <v>11.817147231602421</v>
      </c>
      <c r="D3" s="15">
        <v>7.8044059749552783</v>
      </c>
      <c r="E3" s="15">
        <v>11.993060261229692</v>
      </c>
      <c r="F3" s="15">
        <v>4.4965099025003363</v>
      </c>
      <c r="G3" s="15">
        <v>4.4965099025003363</v>
      </c>
      <c r="H3" s="15">
        <v>4.4965099025003363</v>
      </c>
      <c r="I3" s="15">
        <v>9.3853045343771289</v>
      </c>
      <c r="J3" s="15">
        <v>9.3853045343771289</v>
      </c>
      <c r="K3" s="15">
        <v>9.3853045343771289</v>
      </c>
      <c r="L3" s="15">
        <v>9.3853045343771289</v>
      </c>
    </row>
    <row r="4" spans="1:16" x14ac:dyDescent="0.2">
      <c r="A4" s="15" t="s">
        <v>5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6" x14ac:dyDescent="0.2">
      <c r="A5" s="15" t="s">
        <v>6</v>
      </c>
      <c r="B5" s="15">
        <v>8.4185446622916658</v>
      </c>
      <c r="C5" s="15">
        <v>16.837089324583332</v>
      </c>
      <c r="D5" s="15">
        <v>7.5042497064720814</v>
      </c>
      <c r="E5" s="15">
        <v>14.726872536415005</v>
      </c>
      <c r="F5" s="15">
        <v>22.263938286443853</v>
      </c>
      <c r="G5" s="15">
        <v>32.373054805172451</v>
      </c>
      <c r="H5" s="15">
        <v>48.577435478679504</v>
      </c>
      <c r="I5" s="15">
        <v>33.012198667268201</v>
      </c>
      <c r="J5" s="15">
        <v>43.121315185996799</v>
      </c>
      <c r="K5" s="15">
        <v>59.325695859503853</v>
      </c>
      <c r="L5" s="15">
        <v>69.257038165670835</v>
      </c>
    </row>
    <row r="6" spans="1:16" x14ac:dyDescent="0.2">
      <c r="A6" s="15" t="s">
        <v>7</v>
      </c>
      <c r="B6" s="15">
        <v>6.1881475875118248</v>
      </c>
      <c r="C6" s="15">
        <v>6.1881475875118248</v>
      </c>
      <c r="D6" s="15">
        <v>6.1877350993377478</v>
      </c>
      <c r="E6" s="15">
        <v>7.3035156102175964</v>
      </c>
      <c r="F6" s="15">
        <v>10.1137351778656</v>
      </c>
      <c r="G6" s="15">
        <v>10.630731225296444</v>
      </c>
      <c r="H6" s="15">
        <v>10.630731225296444</v>
      </c>
      <c r="I6" s="15">
        <v>10.113735177865614</v>
      </c>
      <c r="J6" s="15">
        <v>10.630731225296444</v>
      </c>
      <c r="K6" s="15">
        <v>10.630731225296444</v>
      </c>
      <c r="L6" s="15">
        <v>10.630731225296444</v>
      </c>
    </row>
    <row r="7" spans="1:16" x14ac:dyDescent="0.2">
      <c r="A7" s="15" t="s">
        <v>8</v>
      </c>
      <c r="B7" s="15">
        <v>17.28520933407713</v>
      </c>
      <c r="C7" s="15">
        <v>23.06384586698864</v>
      </c>
      <c r="D7" s="15">
        <v>17.283976560370675</v>
      </c>
      <c r="E7" s="15">
        <v>23.063845866988643</v>
      </c>
      <c r="F7" s="15">
        <v>20.186725047910187</v>
      </c>
      <c r="G7" s="15">
        <v>20.186725047910187</v>
      </c>
      <c r="H7" s="15">
        <v>20.186725047910187</v>
      </c>
      <c r="I7" s="15">
        <v>26.90981303230279</v>
      </c>
      <c r="J7" s="15">
        <v>26.90981303230279</v>
      </c>
      <c r="K7" s="15">
        <v>26.90981303230279</v>
      </c>
      <c r="L7" s="15">
        <v>26.911728052843703</v>
      </c>
    </row>
    <row r="8" spans="1:16" x14ac:dyDescent="0.2">
      <c r="A8" s="15" t="s">
        <v>9</v>
      </c>
      <c r="B8" s="15">
        <v>1.5953807145690881</v>
      </c>
      <c r="C8" s="15">
        <v>1.788542554432802</v>
      </c>
      <c r="D8" s="15">
        <v>1.5076829712258755</v>
      </c>
      <c r="E8" s="15">
        <v>1.5728892674616692</v>
      </c>
      <c r="F8" s="15">
        <v>1.8093244412400868</v>
      </c>
      <c r="G8" s="15">
        <v>2.0896070656092283</v>
      </c>
      <c r="H8" s="15">
        <v>2.0896070656092283</v>
      </c>
      <c r="I8" s="15">
        <v>1.8268421052631576</v>
      </c>
      <c r="J8" s="15">
        <v>2.1671852919971166</v>
      </c>
      <c r="K8" s="15">
        <v>2.1671852919971166</v>
      </c>
      <c r="L8" s="15">
        <v>2.1671852919971166</v>
      </c>
    </row>
    <row r="9" spans="1:16" x14ac:dyDescent="0.2">
      <c r="A9" s="15" t="s">
        <v>10</v>
      </c>
      <c r="B9" s="15">
        <v>14.147221603198531</v>
      </c>
      <c r="C9" s="15">
        <v>17.535777675820935</v>
      </c>
      <c r="D9" s="15">
        <v>11.54226912237006</v>
      </c>
      <c r="E9" s="15">
        <v>15.799142688601952</v>
      </c>
      <c r="F9" s="15">
        <v>17.651418793439454</v>
      </c>
      <c r="G9" s="15">
        <v>19.937568978221595</v>
      </c>
      <c r="H9" s="15">
        <v>22.557470559751916</v>
      </c>
      <c r="I9" s="15">
        <v>19.011320602000033</v>
      </c>
      <c r="J9" s="15">
        <v>21.177271194753839</v>
      </c>
      <c r="K9" s="15">
        <v>23.93397444572469</v>
      </c>
      <c r="L9" s="15">
        <v>25.235513884977028</v>
      </c>
    </row>
    <row r="10" spans="1:16" x14ac:dyDescent="0.2">
      <c r="A10" s="15" t="s">
        <v>11</v>
      </c>
      <c r="B10" s="15">
        <v>1.4412214157070347</v>
      </c>
      <c r="C10" s="15">
        <v>1.4412214157070347</v>
      </c>
      <c r="D10" s="15">
        <v>2.9118917890083496</v>
      </c>
      <c r="E10" s="15">
        <v>2.9118917890083496</v>
      </c>
      <c r="F10" s="15">
        <v>1.9235444351875881</v>
      </c>
      <c r="G10" s="15">
        <v>1.9235444351875881</v>
      </c>
      <c r="H10" s="15">
        <v>1.9235444351875881</v>
      </c>
      <c r="I10" s="15">
        <v>1.9235444351875881</v>
      </c>
      <c r="J10" s="15">
        <v>1.9235444351875881</v>
      </c>
      <c r="K10" s="15">
        <v>1.9235444351875881</v>
      </c>
      <c r="L10" s="15">
        <v>1.9235444351875881</v>
      </c>
    </row>
    <row r="11" spans="1:16" x14ac:dyDescent="0.2">
      <c r="A11" s="15" t="s">
        <v>12</v>
      </c>
      <c r="B11" s="15">
        <v>9.7270907295116515</v>
      </c>
      <c r="C11" s="15">
        <v>11.785904520645726</v>
      </c>
      <c r="D11" s="15">
        <v>14.745808025820832</v>
      </c>
      <c r="E11" s="15">
        <v>16.793620885338093</v>
      </c>
      <c r="F11" s="15">
        <v>21.221877780356163</v>
      </c>
      <c r="G11" s="15">
        <v>25.622340350957085</v>
      </c>
      <c r="H11" s="15">
        <v>29.076127918777676</v>
      </c>
      <c r="I11" s="15">
        <v>21.694611142896132</v>
      </c>
      <c r="J11" s="15">
        <v>26.060432615288153</v>
      </c>
      <c r="K11" s="15">
        <v>29.104127092758119</v>
      </c>
      <c r="L11" s="15">
        <v>32.937963115732131</v>
      </c>
    </row>
    <row r="12" spans="1:16" x14ac:dyDescent="0.2">
      <c r="A12" s="15" t="s">
        <v>13</v>
      </c>
      <c r="B12" s="15">
        <v>7.149030682226865</v>
      </c>
      <c r="C12" s="15">
        <v>9.7026012559679344</v>
      </c>
      <c r="D12" s="15">
        <v>8.2392416287461998</v>
      </c>
      <c r="E12" s="15">
        <v>10.044702693377992</v>
      </c>
      <c r="F12" s="15">
        <v>17.829442561085635</v>
      </c>
      <c r="G12" s="15">
        <v>17.829442561085635</v>
      </c>
      <c r="H12" s="15">
        <v>20.403665945833776</v>
      </c>
      <c r="I12" s="15">
        <v>13.519836103392578</v>
      </c>
      <c r="J12" s="15">
        <v>13.519836103392578</v>
      </c>
      <c r="K12" s="15">
        <v>16.094059488140719</v>
      </c>
      <c r="L12" s="15">
        <v>16.094059488140719</v>
      </c>
    </row>
    <row r="13" spans="1:16" x14ac:dyDescent="0.2">
      <c r="A13" s="15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239.76877566084855</v>
      </c>
      <c r="G13" s="15">
        <v>209.11058273952543</v>
      </c>
      <c r="H13" s="15">
        <v>209.11058273952543</v>
      </c>
      <c r="I13" s="15">
        <v>239.76877566084855</v>
      </c>
      <c r="J13" s="15">
        <v>209.11058273952543</v>
      </c>
      <c r="K13" s="15">
        <v>209.11058273952543</v>
      </c>
      <c r="L13" s="15">
        <v>448.87935840037397</v>
      </c>
    </row>
    <row r="14" spans="1:16" x14ac:dyDescent="0.2">
      <c r="A14" s="15" t="s">
        <v>15</v>
      </c>
      <c r="B14" s="15">
        <v>16.469758159330222</v>
      </c>
      <c r="C14" s="15">
        <v>29.176934266473353</v>
      </c>
      <c r="D14" s="15">
        <v>16.752127406924224</v>
      </c>
      <c r="E14" s="15">
        <v>35.077618000797209</v>
      </c>
      <c r="F14" s="15">
        <v>26.948949397580652</v>
      </c>
      <c r="G14" s="15">
        <v>29.963714792508071</v>
      </c>
      <c r="H14" s="15">
        <v>42.716210267291395</v>
      </c>
      <c r="I14" s="15">
        <v>39.569680218021816</v>
      </c>
      <c r="J14" s="15">
        <v>42.422962286534407</v>
      </c>
      <c r="K14" s="15">
        <v>55.336941087732562</v>
      </c>
      <c r="L14" s="15">
        <v>66.13754356927906</v>
      </c>
    </row>
    <row r="15" spans="1:16" x14ac:dyDescent="0.2">
      <c r="A15" s="15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57.234836655196986</v>
      </c>
      <c r="G15" s="15">
        <v>61.725840816299787</v>
      </c>
      <c r="H15" s="15">
        <v>64.925062874759803</v>
      </c>
      <c r="I15" s="15">
        <v>57.267818325902759</v>
      </c>
      <c r="J15" s="15">
        <v>61.75882248700556</v>
      </c>
      <c r="K15" s="15">
        <v>65.0610743571781</v>
      </c>
      <c r="L15" s="15">
        <v>69.818355534829536</v>
      </c>
    </row>
    <row r="16" spans="1:16" x14ac:dyDescent="0.2">
      <c r="A16" s="15" t="s">
        <v>17</v>
      </c>
      <c r="B16" s="15">
        <v>40.943884052211274</v>
      </c>
      <c r="C16" s="15">
        <v>81.940712130056255</v>
      </c>
      <c r="D16" s="15">
        <v>14.580330853587352</v>
      </c>
      <c r="E16" s="15">
        <v>18.118050646431275</v>
      </c>
      <c r="F16" s="15">
        <v>4.5624435088588005</v>
      </c>
      <c r="G16" s="15">
        <v>4.9219214234067641</v>
      </c>
      <c r="H16" s="15">
        <v>17.194472968597275</v>
      </c>
      <c r="I16" s="15">
        <v>26.135078272097893</v>
      </c>
      <c r="J16" s="15">
        <v>26.494556186645855</v>
      </c>
      <c r="K16" s="15">
        <v>38.767107731836361</v>
      </c>
      <c r="L16" s="15">
        <v>38.767107731836361</v>
      </c>
    </row>
    <row r="17" spans="1:12" x14ac:dyDescent="0.2">
      <c r="A17" s="15" t="s">
        <v>18</v>
      </c>
      <c r="B17" s="15">
        <v>42.27411287144654</v>
      </c>
      <c r="C17" s="15">
        <v>71.412777429172749</v>
      </c>
      <c r="D17" s="15">
        <v>45.708986941474755</v>
      </c>
      <c r="E17" s="15">
        <v>78.038439468393562</v>
      </c>
      <c r="F17" s="15">
        <v>52.397003402736132</v>
      </c>
      <c r="G17" s="15">
        <v>86.391307174113749</v>
      </c>
      <c r="H17" s="15">
        <v>121.08869257973448</v>
      </c>
      <c r="I17" s="15">
        <v>64.762375312593676</v>
      </c>
      <c r="J17" s="15">
        <v>98.756679083971292</v>
      </c>
      <c r="K17" s="15">
        <v>133.45406448959204</v>
      </c>
      <c r="L17" s="15">
        <v>143.1329152585738</v>
      </c>
    </row>
    <row r="18" spans="1:12" x14ac:dyDescent="0.2">
      <c r="A18" s="15" t="s">
        <v>19</v>
      </c>
      <c r="B18" s="15">
        <v>92.494207138265253</v>
      </c>
      <c r="C18" s="15">
        <v>103.3668199504701</v>
      </c>
      <c r="D18" s="15">
        <v>75.781331999999992</v>
      </c>
      <c r="E18" s="15">
        <v>83.279096999999993</v>
      </c>
      <c r="F18" s="15">
        <v>83.276643893766547</v>
      </c>
      <c r="G18" s="15">
        <v>89.234434141874516</v>
      </c>
      <c r="H18" s="15">
        <v>89.234434141874516</v>
      </c>
      <c r="I18" s="15">
        <v>83.276643893766547</v>
      </c>
      <c r="J18" s="15">
        <v>89.234434141874516</v>
      </c>
      <c r="K18" s="15">
        <v>89.234434141874516</v>
      </c>
      <c r="L18" s="15">
        <v>89.234434141874516</v>
      </c>
    </row>
    <row r="19" spans="1:12" s="17" customFormat="1" x14ac:dyDescent="0.2">
      <c r="A19" s="16" t="s">
        <v>80</v>
      </c>
      <c r="B19" s="16">
        <v>221.18663674371783</v>
      </c>
      <c r="C19" s="16">
        <v>364.88965395590401</v>
      </c>
      <c r="D19" s="16">
        <v>201.33783120185765</v>
      </c>
      <c r="E19" s="16">
        <v>309.89461794607854</v>
      </c>
      <c r="F19" s="16">
        <v>318.67324389023349</v>
      </c>
      <c r="G19" s="16">
        <v>398.08241503911984</v>
      </c>
      <c r="H19" s="16">
        <v>516.52778339036945</v>
      </c>
      <c r="I19" s="16">
        <v>411.68887972520963</v>
      </c>
      <c r="J19" s="16">
        <v>490.6481000204019</v>
      </c>
      <c r="K19" s="16">
        <v>619.12315510815131</v>
      </c>
      <c r="L19" s="16">
        <v>670.75097309901616</v>
      </c>
    </row>
    <row r="20" spans="1:12" x14ac:dyDescent="0.2">
      <c r="A20" s="15" t="s">
        <v>81</v>
      </c>
      <c r="B20" s="15">
        <v>313.68084388198309</v>
      </c>
      <c r="C20" s="15">
        <v>468.25647390637414</v>
      </c>
      <c r="D20" s="15">
        <v>277.11916320185765</v>
      </c>
      <c r="E20" s="15">
        <v>393.17371494607852</v>
      </c>
      <c r="F20" s="15">
        <v>641.71866344484852</v>
      </c>
      <c r="G20" s="15">
        <v>696.42743192051978</v>
      </c>
      <c r="H20" s="15">
        <v>814.87280027176939</v>
      </c>
      <c r="I20" s="15">
        <v>734.73429927982465</v>
      </c>
      <c r="J20" s="15">
        <v>788.99311690180184</v>
      </c>
      <c r="K20" s="15">
        <v>917.46817198955125</v>
      </c>
      <c r="L20" s="15">
        <v>1208.8647656412647</v>
      </c>
    </row>
    <row r="21" spans="1:12" x14ac:dyDescent="0.2">
      <c r="A21" s="15" t="s">
        <v>82</v>
      </c>
      <c r="B21" s="15">
        <v>313.68084388198309</v>
      </c>
      <c r="C21" s="15">
        <v>468.25647390637414</v>
      </c>
      <c r="D21" s="15">
        <v>277.11916320185765</v>
      </c>
      <c r="E21" s="15">
        <v>393.17371494607852</v>
      </c>
      <c r="F21" s="15">
        <v>401.949887784</v>
      </c>
      <c r="G21" s="15">
        <v>487.31684918099438</v>
      </c>
      <c r="H21" s="15">
        <v>605.76221753224399</v>
      </c>
      <c r="I21" s="15">
        <v>494.96552361897614</v>
      </c>
      <c r="J21" s="15">
        <v>579.88253416227644</v>
      </c>
      <c r="K21" s="15">
        <v>708.35758925002585</v>
      </c>
      <c r="L21" s="15">
        <v>759.98540724089071</v>
      </c>
    </row>
    <row r="22" spans="1:12" x14ac:dyDescent="0.2">
      <c r="A22" s="15" t="s">
        <v>83</v>
      </c>
      <c r="B22" s="15">
        <v>203.90142740964069</v>
      </c>
      <c r="C22" s="15">
        <v>341.82580808891538</v>
      </c>
      <c r="D22" s="15">
        <v>184.05385464148696</v>
      </c>
      <c r="E22" s="15">
        <v>286.83077207908991</v>
      </c>
      <c r="F22" s="15">
        <v>298.48651884232333</v>
      </c>
      <c r="G22" s="15">
        <v>377.89568999120968</v>
      </c>
      <c r="H22" s="15">
        <v>496.34105834245929</v>
      </c>
      <c r="I22" s="15">
        <v>384.77906669290684</v>
      </c>
      <c r="J22" s="15">
        <v>463.73828698809916</v>
      </c>
      <c r="K22" s="15">
        <v>592.21334207584857</v>
      </c>
      <c r="L22" s="15">
        <v>643.83924504617244</v>
      </c>
    </row>
    <row r="23" spans="1:12" x14ac:dyDescent="0.2">
      <c r="A23" s="15" t="s">
        <v>84</v>
      </c>
      <c r="B23" s="15">
        <v>197.71327982212887</v>
      </c>
      <c r="C23" s="15">
        <v>335.63766050140356</v>
      </c>
      <c r="D23" s="15">
        <v>177.86611954214922</v>
      </c>
      <c r="E23" s="15">
        <v>279.52725646887234</v>
      </c>
      <c r="F23" s="15">
        <v>288.37278366445776</v>
      </c>
      <c r="G23" s="15">
        <v>367.26495876591321</v>
      </c>
      <c r="H23" s="15">
        <v>485.71032711716282</v>
      </c>
      <c r="I23" s="15">
        <v>374.6653315150412</v>
      </c>
      <c r="J23" s="15">
        <v>453.10755576280269</v>
      </c>
      <c r="K23" s="15">
        <v>581.5826108505521</v>
      </c>
      <c r="L23" s="15">
        <v>633.20851382087596</v>
      </c>
    </row>
    <row r="24" spans="1:12" x14ac:dyDescent="0.2">
      <c r="A24" s="15" t="s">
        <v>85</v>
      </c>
      <c r="B24" s="15">
        <v>296.39563454790596</v>
      </c>
      <c r="C24" s="15">
        <v>445.19262803938551</v>
      </c>
      <c r="D24" s="15">
        <v>259.83518664148698</v>
      </c>
      <c r="E24" s="15">
        <v>370.10986907908989</v>
      </c>
      <c r="F24" s="15">
        <v>381.76316273608984</v>
      </c>
      <c r="G24" s="15">
        <v>467.13012413308422</v>
      </c>
      <c r="H24" s="15">
        <v>585.57549248433384</v>
      </c>
      <c r="I24" s="15">
        <v>468.05571058667334</v>
      </c>
      <c r="J24" s="15">
        <v>552.97272112997371</v>
      </c>
      <c r="K24" s="15">
        <v>681.44777621772312</v>
      </c>
      <c r="L24" s="15">
        <v>733.07367918804698</v>
      </c>
    </row>
    <row r="25" spans="1:12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B26" s="15"/>
    </row>
  </sheetData>
  <mergeCells count="1">
    <mergeCell ref="M1:P1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6868D6-E837-4311-8A33-C0640B873CFE}">
  <dimension ref="A1:P26"/>
  <sheetViews>
    <sheetView workbookViewId="0">
      <selection activeCell="B1" sqref="B1"/>
    </sheetView>
  </sheetViews>
  <sheetFormatPr baseColWidth="10" defaultColWidth="8.83203125" defaultRowHeight="15" x14ac:dyDescent="0.2"/>
  <cols>
    <col min="1" max="1" width="48.5" customWidth="1"/>
    <col min="4" max="4" width="10" customWidth="1"/>
    <col min="5" max="5" width="10.5" customWidth="1"/>
  </cols>
  <sheetData>
    <row r="1" spans="1:16" ht="45" customHeight="1" x14ac:dyDescent="0.2">
      <c r="A1" s="22" t="s">
        <v>77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x14ac:dyDescent="0.2">
      <c r="A2" s="15" t="s">
        <v>3</v>
      </c>
      <c r="B2" s="15">
        <v>51.173936020047044</v>
      </c>
      <c r="C2" s="15">
        <v>83.415755777090496</v>
      </c>
      <c r="D2" s="15">
        <v>47.261021597376967</v>
      </c>
      <c r="E2" s="15">
        <v>75.526964969531321</v>
      </c>
      <c r="F2" s="15">
        <v>58.150000000000006</v>
      </c>
      <c r="G2" s="15">
        <v>81.740000000000009</v>
      </c>
      <c r="H2" s="15">
        <v>110.24000000000001</v>
      </c>
      <c r="I2" s="15">
        <v>90.28</v>
      </c>
      <c r="J2" s="15">
        <v>112.39</v>
      </c>
      <c r="K2" s="15">
        <v>144.73000000000002</v>
      </c>
      <c r="L2" s="15">
        <v>157.97</v>
      </c>
    </row>
    <row r="3" spans="1:16" x14ac:dyDescent="0.2">
      <c r="A3" s="15" t="s">
        <v>4</v>
      </c>
      <c r="B3" s="15">
        <v>6.0506684692577251</v>
      </c>
      <c r="C3" s="15">
        <v>12.111586938515449</v>
      </c>
      <c r="D3" s="15">
        <v>7.9953394454382822</v>
      </c>
      <c r="E3" s="15">
        <v>12.277625001592863</v>
      </c>
      <c r="F3" s="15">
        <v>5.3590136986301369</v>
      </c>
      <c r="G3" s="15">
        <v>5.3590136986301369</v>
      </c>
      <c r="H3" s="15">
        <v>5.3590136986301369</v>
      </c>
      <c r="I3" s="15">
        <v>10.388602739726029</v>
      </c>
      <c r="J3" s="15">
        <v>10.388602739726029</v>
      </c>
      <c r="K3" s="15">
        <v>10.388602739726029</v>
      </c>
      <c r="L3" s="15">
        <v>10.388602739726029</v>
      </c>
    </row>
    <row r="4" spans="1:16" x14ac:dyDescent="0.2">
      <c r="A4" s="15" t="s">
        <v>5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6" x14ac:dyDescent="0.2">
      <c r="A5" s="15" t="s">
        <v>6</v>
      </c>
      <c r="B5" s="15">
        <v>9.1013936073059352</v>
      </c>
      <c r="C5" s="15">
        <v>18.20278721461187</v>
      </c>
      <c r="D5" s="15">
        <v>7.6155397260273983</v>
      </c>
      <c r="E5" s="15">
        <v>15.231079452054797</v>
      </c>
      <c r="F5" s="15">
        <v>22.483255251141554</v>
      </c>
      <c r="G5" s="15">
        <v>34.907200456621005</v>
      </c>
      <c r="H5" s="15">
        <v>50.193721004566214</v>
      </c>
      <c r="I5" s="15">
        <v>32.300426027397258</v>
      </c>
      <c r="J5" s="15">
        <v>44.724371232876706</v>
      </c>
      <c r="K5" s="15">
        <v>60.010891780821915</v>
      </c>
      <c r="L5" s="15">
        <v>69.413138356164382</v>
      </c>
    </row>
    <row r="6" spans="1:16" x14ac:dyDescent="0.2">
      <c r="A6" s="15" t="s">
        <v>7</v>
      </c>
      <c r="B6" s="15">
        <v>5.983768401135289</v>
      </c>
      <c r="C6" s="15">
        <v>5.983768401135289</v>
      </c>
      <c r="D6" s="15">
        <v>5.9833695364238411</v>
      </c>
      <c r="E6" s="15">
        <v>7.0622985808893102</v>
      </c>
      <c r="F6" s="15">
        <v>10.199999999999999</v>
      </c>
      <c r="G6" s="15">
        <v>10.72</v>
      </c>
      <c r="H6" s="15">
        <v>10.72</v>
      </c>
      <c r="I6" s="15">
        <v>10.199999999999999</v>
      </c>
      <c r="J6" s="15">
        <v>10.72</v>
      </c>
      <c r="K6" s="15">
        <v>10.72</v>
      </c>
      <c r="L6" s="15">
        <v>10.72</v>
      </c>
    </row>
    <row r="7" spans="1:16" x14ac:dyDescent="0.2">
      <c r="A7" s="15" t="s">
        <v>8</v>
      </c>
      <c r="B7" s="15">
        <v>17.960237035225678</v>
      </c>
      <c r="C7" s="15">
        <v>23.964542789677601</v>
      </c>
      <c r="D7" s="15">
        <v>17.958956118833477</v>
      </c>
      <c r="E7" s="15">
        <v>23.964542789677605</v>
      </c>
      <c r="F7" s="15">
        <v>20.975063698570573</v>
      </c>
      <c r="G7" s="15">
        <v>20.975063698570573</v>
      </c>
      <c r="H7" s="15">
        <v>20.975063698570573</v>
      </c>
      <c r="I7" s="15">
        <v>27.960703934371374</v>
      </c>
      <c r="J7" s="15">
        <v>27.960703934371374</v>
      </c>
      <c r="K7" s="15">
        <v>27.960703934371374</v>
      </c>
      <c r="L7" s="15">
        <v>27.960703934371374</v>
      </c>
    </row>
    <row r="8" spans="1:16" x14ac:dyDescent="0.2">
      <c r="A8" s="15" t="s">
        <v>9</v>
      </c>
      <c r="B8" s="15">
        <v>1.6739776901355861</v>
      </c>
      <c r="C8" s="15">
        <v>1.8766557139856712</v>
      </c>
      <c r="D8" s="15">
        <v>1.5819594875265452</v>
      </c>
      <c r="E8" s="15">
        <v>1.6503781942078364</v>
      </c>
      <c r="F8" s="15">
        <v>1.3581917808219179</v>
      </c>
      <c r="G8" s="15">
        <v>1.3965479452054794</v>
      </c>
      <c r="H8" s="15">
        <v>1.5616712328767126</v>
      </c>
      <c r="I8" s="15">
        <v>1.4030684931506849</v>
      </c>
      <c r="J8" s="15">
        <v>1.5616712328767126</v>
      </c>
      <c r="K8" s="15">
        <v>1.5616712328767126</v>
      </c>
      <c r="L8" s="15">
        <v>1.5616712328767126</v>
      </c>
    </row>
    <row r="9" spans="1:16" x14ac:dyDescent="0.2">
      <c r="A9" s="15" t="s">
        <v>10</v>
      </c>
      <c r="B9" s="15">
        <v>13.178737628629479</v>
      </c>
      <c r="C9" s="15">
        <v>16.335321491774266</v>
      </c>
      <c r="D9" s="15">
        <v>10.752113783836926</v>
      </c>
      <c r="E9" s="15">
        <v>14.717572261912562</v>
      </c>
      <c r="F9" s="15">
        <v>15.552657534246576</v>
      </c>
      <c r="G9" s="15">
        <v>17.609123287671231</v>
      </c>
      <c r="H9" s="15">
        <v>19.947123287671229</v>
      </c>
      <c r="I9" s="15">
        <v>16.863479452054793</v>
      </c>
      <c r="J9" s="15">
        <v>18.793369863013698</v>
      </c>
      <c r="K9" s="15">
        <v>21.232054794520543</v>
      </c>
      <c r="L9" s="15">
        <v>22.418794520547944</v>
      </c>
    </row>
    <row r="10" spans="1:16" x14ac:dyDescent="0.2">
      <c r="A10" s="15" t="s">
        <v>11</v>
      </c>
      <c r="B10" s="15">
        <v>1.4612781749713475</v>
      </c>
      <c r="C10" s="15">
        <v>1.4612781749713475</v>
      </c>
      <c r="D10" s="15">
        <v>2.9524151339846094</v>
      </c>
      <c r="E10" s="15">
        <v>2.9524151339846094</v>
      </c>
      <c r="F10" s="15">
        <v>1.9178082191780821</v>
      </c>
      <c r="G10" s="15">
        <v>1.9178082191780821</v>
      </c>
      <c r="H10" s="15">
        <v>1.9178082191780821</v>
      </c>
      <c r="I10" s="15">
        <v>1.9178082191780821</v>
      </c>
      <c r="J10" s="15">
        <v>1.9178082191780821</v>
      </c>
      <c r="K10" s="15">
        <v>1.9178082191780821</v>
      </c>
      <c r="L10" s="15">
        <v>1.9178082191780821</v>
      </c>
    </row>
    <row r="11" spans="1:16" x14ac:dyDescent="0.2">
      <c r="A11" s="15" t="s">
        <v>12</v>
      </c>
      <c r="B11" s="15">
        <v>9.7122791711493477</v>
      </c>
      <c r="C11" s="15">
        <v>11.777852349772106</v>
      </c>
      <c r="D11" s="15">
        <v>14.844656381602181</v>
      </c>
      <c r="E11" s="15">
        <v>16.898014403183257</v>
      </c>
      <c r="F11" s="15">
        <v>20.618251531023372</v>
      </c>
      <c r="G11" s="15">
        <v>21.342700307639173</v>
      </c>
      <c r="H11" s="15">
        <v>24.620109252038851</v>
      </c>
      <c r="I11" s="15">
        <v>21.466140330378739</v>
      </c>
      <c r="J11" s="15">
        <v>22.19058910699454</v>
      </c>
      <c r="K11" s="15">
        <v>25.467998051394218</v>
      </c>
      <c r="L11" s="15">
        <v>29.234196171190082</v>
      </c>
    </row>
    <row r="12" spans="1:16" x14ac:dyDescent="0.2">
      <c r="A12" s="15" t="s">
        <v>13</v>
      </c>
      <c r="B12" s="15">
        <v>7.4424868987886201</v>
      </c>
      <c r="C12" s="15">
        <v>10.104178909280838</v>
      </c>
      <c r="D12" s="15">
        <v>8.5792340256675317</v>
      </c>
      <c r="E12" s="15">
        <v>10.457509285389882</v>
      </c>
      <c r="F12" s="15">
        <v>13.503816438356164</v>
      </c>
      <c r="G12" s="15">
        <v>13.503816438356164</v>
      </c>
      <c r="H12" s="15">
        <v>16.131021917808219</v>
      </c>
      <c r="I12" s="15">
        <v>10.63806301369863</v>
      </c>
      <c r="J12" s="15">
        <v>10.63806301369863</v>
      </c>
      <c r="K12" s="15">
        <v>13.265268493150685</v>
      </c>
      <c r="L12" s="15">
        <v>13.265268493150685</v>
      </c>
    </row>
    <row r="13" spans="1:16" x14ac:dyDescent="0.2">
      <c r="A13" s="15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251.76</v>
      </c>
      <c r="G13" s="15">
        <v>219.42000000000002</v>
      </c>
      <c r="H13" s="15">
        <v>219.42000000000002</v>
      </c>
      <c r="I13" s="15">
        <v>251.76</v>
      </c>
      <c r="J13" s="15">
        <v>219.42000000000002</v>
      </c>
      <c r="K13" s="15">
        <v>219.42000000000002</v>
      </c>
      <c r="L13" s="15">
        <v>471.18</v>
      </c>
    </row>
    <row r="14" spans="1:16" x14ac:dyDescent="0.2">
      <c r="A14" s="15" t="s">
        <v>15</v>
      </c>
      <c r="B14" s="15">
        <v>17.441208414781627</v>
      </c>
      <c r="C14" s="15">
        <v>30.898555091885193</v>
      </c>
      <c r="D14" s="15">
        <v>18.20105259546871</v>
      </c>
      <c r="E14" s="15">
        <v>38.017314255999814</v>
      </c>
      <c r="F14" s="15">
        <v>30.587626631182264</v>
      </c>
      <c r="G14" s="15">
        <v>31.222401373063629</v>
      </c>
      <c r="H14" s="15">
        <v>42.837266099091032</v>
      </c>
      <c r="I14" s="15">
        <v>40.286732567255321</v>
      </c>
      <c r="J14" s="15">
        <v>40.921507309136686</v>
      </c>
      <c r="K14" s="15">
        <v>52.536372035164085</v>
      </c>
      <c r="L14" s="15">
        <v>64.866549693743607</v>
      </c>
    </row>
    <row r="15" spans="1:16" x14ac:dyDescent="0.2">
      <c r="A15" s="15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60.701287160125155</v>
      </c>
      <c r="G15" s="15">
        <v>64.934563393620778</v>
      </c>
      <c r="H15" s="15">
        <v>66.626383296795964</v>
      </c>
      <c r="I15" s="15">
        <v>61.177731523660903</v>
      </c>
      <c r="J15" s="15">
        <v>65.411007757156526</v>
      </c>
      <c r="K15" s="15">
        <v>76.023804280904073</v>
      </c>
      <c r="L15" s="15">
        <v>79.950199311199441</v>
      </c>
    </row>
    <row r="16" spans="1:16" x14ac:dyDescent="0.2">
      <c r="A16" s="15" t="s">
        <v>17</v>
      </c>
      <c r="B16" s="15">
        <v>41.246425067375405</v>
      </c>
      <c r="C16" s="15">
        <v>82.546185372396593</v>
      </c>
      <c r="D16" s="15">
        <v>14.688067288466078</v>
      </c>
      <c r="E16" s="15">
        <v>18.251927867956631</v>
      </c>
      <c r="F16" s="15">
        <v>5.9589041095890414</v>
      </c>
      <c r="G16" s="15">
        <v>5.9589041095890414</v>
      </c>
      <c r="H16" s="15">
        <v>16.431958904109589</v>
      </c>
      <c r="I16" s="15">
        <v>30.900684931506849</v>
      </c>
      <c r="J16" s="15">
        <v>30.900684931506849</v>
      </c>
      <c r="K16" s="15">
        <v>41.373739726027395</v>
      </c>
      <c r="L16" s="15">
        <v>41.373739726027395</v>
      </c>
    </row>
    <row r="17" spans="1:12" x14ac:dyDescent="0.2">
      <c r="A17" s="15" t="s">
        <v>18</v>
      </c>
      <c r="B17" s="15">
        <v>44.442670959853864</v>
      </c>
      <c r="C17" s="15">
        <v>74.342375886868169</v>
      </c>
      <c r="D17" s="15">
        <v>47.679892295069251</v>
      </c>
      <c r="E17" s="15">
        <v>80.642415031906822</v>
      </c>
      <c r="F17" s="15">
        <v>50.073404109589035</v>
      </c>
      <c r="G17" s="15">
        <v>85.051961187214602</v>
      </c>
      <c r="H17" s="15">
        <v>120.96533378995433</v>
      </c>
      <c r="I17" s="15">
        <v>61.606417808219177</v>
      </c>
      <c r="J17" s="15">
        <v>96.584974885844758</v>
      </c>
      <c r="K17" s="15">
        <v>132.49834748858447</v>
      </c>
      <c r="L17" s="15">
        <v>142.5668406392694</v>
      </c>
    </row>
    <row r="18" spans="1:12" x14ac:dyDescent="0.2">
      <c r="A18" s="15" t="s">
        <v>19</v>
      </c>
      <c r="B18" s="15">
        <v>93.816779830864405</v>
      </c>
      <c r="C18" s="15">
        <v>104.84485990147961</v>
      </c>
      <c r="D18" s="15">
        <v>77.82742796399998</v>
      </c>
      <c r="E18" s="15">
        <v>85.527632618999988</v>
      </c>
      <c r="F18" s="15">
        <v>85.525113278898232</v>
      </c>
      <c r="G18" s="15">
        <v>91.643763863705118</v>
      </c>
      <c r="H18" s="15">
        <v>91.643763863705118</v>
      </c>
      <c r="I18" s="15">
        <v>85.525113278898232</v>
      </c>
      <c r="J18" s="15">
        <v>91.643763863705118</v>
      </c>
      <c r="K18" s="15">
        <v>91.643763863705118</v>
      </c>
      <c r="L18" s="15">
        <v>91.643763863705118</v>
      </c>
    </row>
    <row r="19" spans="1:12" s="17" customFormat="1" x14ac:dyDescent="0.2">
      <c r="A19" s="16" t="s">
        <v>80</v>
      </c>
      <c r="B19" s="16">
        <v>226.86906753865696</v>
      </c>
      <c r="C19" s="16">
        <v>373.02084411196489</v>
      </c>
      <c r="D19" s="16">
        <v>206.09361741572178</v>
      </c>
      <c r="E19" s="16">
        <v>317.65005722828727</v>
      </c>
      <c r="F19" s="16">
        <v>317.43928016245377</v>
      </c>
      <c r="G19" s="16">
        <v>396.63910411535988</v>
      </c>
      <c r="H19" s="16">
        <v>508.52647440129095</v>
      </c>
      <c r="I19" s="16">
        <v>417.38985904059768</v>
      </c>
      <c r="J19" s="16">
        <v>495.10335422638053</v>
      </c>
      <c r="K19" s="16">
        <v>619.68726277671954</v>
      </c>
      <c r="L19" s="16">
        <v>673.60751303744519</v>
      </c>
    </row>
    <row r="20" spans="1:12" x14ac:dyDescent="0.2">
      <c r="A20" s="15" t="s">
        <v>81</v>
      </c>
      <c r="B20" s="15">
        <v>320.68584736952135</v>
      </c>
      <c r="C20" s="15">
        <v>477.86570401344449</v>
      </c>
      <c r="D20" s="15">
        <v>283.92104537972176</v>
      </c>
      <c r="E20" s="15">
        <v>403.17768984728724</v>
      </c>
      <c r="F20" s="15">
        <v>654.72439344135205</v>
      </c>
      <c r="G20" s="15">
        <v>707.70286797906499</v>
      </c>
      <c r="H20" s="15">
        <v>819.59023826499606</v>
      </c>
      <c r="I20" s="15">
        <v>754.67497231949596</v>
      </c>
      <c r="J20" s="15">
        <v>806.16711809008564</v>
      </c>
      <c r="K20" s="15">
        <v>930.75102664042458</v>
      </c>
      <c r="L20" s="15">
        <v>1236.4312769011503</v>
      </c>
    </row>
    <row r="21" spans="1:12" x14ac:dyDescent="0.2">
      <c r="A21" s="15" t="s">
        <v>82</v>
      </c>
      <c r="B21" s="15">
        <v>320.68584736952135</v>
      </c>
      <c r="C21" s="15">
        <v>477.86570401344449</v>
      </c>
      <c r="D21" s="15">
        <v>283.92104537972176</v>
      </c>
      <c r="E21" s="15">
        <v>403.17768984728724</v>
      </c>
      <c r="F21" s="15">
        <v>402.96439344135206</v>
      </c>
      <c r="G21" s="15">
        <v>488.28286797906497</v>
      </c>
      <c r="H21" s="15">
        <v>600.17023826499599</v>
      </c>
      <c r="I21" s="15">
        <v>502.91497231949597</v>
      </c>
      <c r="J21" s="15">
        <v>586.74711809008568</v>
      </c>
      <c r="K21" s="15">
        <v>711.33102664042462</v>
      </c>
      <c r="L21" s="15">
        <v>765.25127690115028</v>
      </c>
    </row>
    <row r="22" spans="1:12" x14ac:dyDescent="0.2">
      <c r="A22" s="15" t="s">
        <v>83</v>
      </c>
      <c r="B22" s="15">
        <v>208.90883050343129</v>
      </c>
      <c r="C22" s="15">
        <v>349.05630132228731</v>
      </c>
      <c r="D22" s="15">
        <v>188.13466129688831</v>
      </c>
      <c r="E22" s="15">
        <v>293.68551443860969</v>
      </c>
      <c r="F22" s="15">
        <v>296.46421646388319</v>
      </c>
      <c r="G22" s="15">
        <v>375.66404041678931</v>
      </c>
      <c r="H22" s="15">
        <v>487.55141070272037</v>
      </c>
      <c r="I22" s="15">
        <v>389.42915510622629</v>
      </c>
      <c r="J22" s="15">
        <v>467.14265029200914</v>
      </c>
      <c r="K22" s="15">
        <v>591.72655884234814</v>
      </c>
      <c r="L22" s="15">
        <v>645.64680910307379</v>
      </c>
    </row>
    <row r="23" spans="1:12" x14ac:dyDescent="0.2">
      <c r="A23" s="15" t="s">
        <v>84</v>
      </c>
      <c r="B23" s="15">
        <v>202.92506210229601</v>
      </c>
      <c r="C23" s="15">
        <v>343.072532921152</v>
      </c>
      <c r="D23" s="15">
        <v>182.15129176046446</v>
      </c>
      <c r="E23" s="15">
        <v>286.62321585772037</v>
      </c>
      <c r="F23" s="15">
        <v>286.2642164638832</v>
      </c>
      <c r="G23" s="15">
        <v>364.94404041678928</v>
      </c>
      <c r="H23" s="15">
        <v>476.83141070272035</v>
      </c>
      <c r="I23" s="15">
        <v>379.2291551062263</v>
      </c>
      <c r="J23" s="15">
        <v>456.42265029200911</v>
      </c>
      <c r="K23" s="15">
        <v>581.00655884234811</v>
      </c>
      <c r="L23" s="15">
        <v>634.92680910307377</v>
      </c>
    </row>
    <row r="24" spans="1:12" x14ac:dyDescent="0.2">
      <c r="A24" s="15" t="s">
        <v>85</v>
      </c>
      <c r="B24" s="15">
        <v>302.72561033429565</v>
      </c>
      <c r="C24" s="15">
        <v>453.90116122376691</v>
      </c>
      <c r="D24" s="15">
        <v>265.96208926088826</v>
      </c>
      <c r="E24" s="15">
        <v>379.21314705760966</v>
      </c>
      <c r="F24" s="15">
        <v>381.98932974278148</v>
      </c>
      <c r="G24" s="15">
        <v>467.30780428049439</v>
      </c>
      <c r="H24" s="15">
        <v>579.19517456642541</v>
      </c>
      <c r="I24" s="15">
        <v>474.95426838512458</v>
      </c>
      <c r="J24" s="15">
        <v>558.78641415571428</v>
      </c>
      <c r="K24" s="15">
        <v>683.37032270605323</v>
      </c>
      <c r="L24" s="15">
        <v>737.29057296677888</v>
      </c>
    </row>
    <row r="25" spans="1:12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</row>
    <row r="26" spans="1:12" x14ac:dyDescent="0.2">
      <c r="B26" s="15"/>
    </row>
  </sheetData>
  <mergeCells count="1">
    <mergeCell ref="M1:P1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3BFBEA-1A13-4928-8C61-6210E5F6D095}">
  <dimension ref="A1:V45"/>
  <sheetViews>
    <sheetView workbookViewId="0">
      <selection activeCell="E20" sqref="E20"/>
    </sheetView>
  </sheetViews>
  <sheetFormatPr baseColWidth="10" defaultColWidth="8.83203125" defaultRowHeight="15" x14ac:dyDescent="0.2"/>
  <cols>
    <col min="1" max="1" width="50" customWidth="1"/>
    <col min="4" max="4" width="11" customWidth="1"/>
    <col min="5" max="6" width="11.33203125" customWidth="1"/>
    <col min="7" max="7" width="12.1640625" customWidth="1"/>
    <col min="8" max="8" width="11.6640625" customWidth="1"/>
    <col min="9" max="9" width="11.5" customWidth="1"/>
    <col min="10" max="10" width="12" customWidth="1"/>
    <col min="11" max="11" width="11.5" customWidth="1"/>
    <col min="12" max="12" width="11.83203125" customWidth="1"/>
  </cols>
  <sheetData>
    <row r="1" spans="1:16" ht="32.25" customHeight="1" x14ac:dyDescent="0.2">
      <c r="A1" s="16" t="s">
        <v>78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x14ac:dyDescent="0.2">
      <c r="A2" s="15" t="s">
        <v>3</v>
      </c>
      <c r="B2" s="15">
        <v>50.991505029225912</v>
      </c>
      <c r="C2" s="15">
        <v>83.128282678285231</v>
      </c>
      <c r="D2" s="15">
        <v>47.099801759901013</v>
      </c>
      <c r="E2" s="15">
        <v>75.249583810455221</v>
      </c>
      <c r="F2" s="15">
        <v>57.912053108632534</v>
      </c>
      <c r="G2" s="15">
        <v>81.425969056148062</v>
      </c>
      <c r="H2" s="15">
        <v>109.82085407677278</v>
      </c>
      <c r="I2" s="15">
        <v>89.900129667697897</v>
      </c>
      <c r="J2" s="15">
        <v>111.93985723832397</v>
      </c>
      <c r="K2" s="15">
        <v>144.15712346332327</v>
      </c>
      <c r="L2" s="15">
        <v>157.33697001614701</v>
      </c>
    </row>
    <row r="3" spans="1:16" x14ac:dyDescent="0.2">
      <c r="A3" s="15" t="s">
        <v>4</v>
      </c>
      <c r="B3" s="15">
        <v>6.0950763252628217</v>
      </c>
      <c r="C3" s="15">
        <v>12.200482650525643</v>
      </c>
      <c r="D3" s="15">
        <v>8.0548774776386409</v>
      </c>
      <c r="E3" s="15">
        <v>12.371196916215354</v>
      </c>
      <c r="F3" s="15">
        <v>5.4002503211719368</v>
      </c>
      <c r="G3" s="15">
        <v>5.4002503211719368</v>
      </c>
      <c r="H3" s="15">
        <v>5.4002503211719368</v>
      </c>
      <c r="I3" s="15">
        <v>10.468388916862351</v>
      </c>
      <c r="J3" s="15">
        <v>10.468388916862351</v>
      </c>
      <c r="K3" s="15">
        <v>10.468388916862351</v>
      </c>
      <c r="L3" s="15">
        <v>10.468388916862351</v>
      </c>
    </row>
    <row r="4" spans="1:16" x14ac:dyDescent="0.2">
      <c r="A4" s="15" t="s">
        <v>5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6" x14ac:dyDescent="0.2">
      <c r="A5" s="15" t="s">
        <v>6</v>
      </c>
      <c r="B5" s="15">
        <v>9.4625933547945191</v>
      </c>
      <c r="C5" s="15">
        <v>18.925186709589038</v>
      </c>
      <c r="D5" s="15">
        <v>7.9112858856164392</v>
      </c>
      <c r="E5" s="15">
        <v>15.822571771232878</v>
      </c>
      <c r="F5" s="15">
        <v>23.430007463013698</v>
      </c>
      <c r="G5" s="15">
        <v>36.313426339726028</v>
      </c>
      <c r="H5" s="15">
        <v>52.174699298630138</v>
      </c>
      <c r="I5" s="15">
        <v>33.641362836986303</v>
      </c>
      <c r="J5" s="15">
        <v>46.52478171369863</v>
      </c>
      <c r="K5" s="15">
        <v>62.386054672602739</v>
      </c>
      <c r="L5" s="15">
        <v>72.152974590410949</v>
      </c>
    </row>
    <row r="6" spans="1:16" x14ac:dyDescent="0.2">
      <c r="A6" s="15" t="s">
        <v>7</v>
      </c>
      <c r="B6" s="15">
        <v>6.0859579943235573</v>
      </c>
      <c r="C6" s="15">
        <v>6.0859579943235573</v>
      </c>
      <c r="D6" s="15">
        <v>6.0855523178807944</v>
      </c>
      <c r="E6" s="15">
        <v>7.1829070955534542</v>
      </c>
      <c r="F6" s="15">
        <v>10.374193548387096</v>
      </c>
      <c r="G6" s="15">
        <v>10.903074003795068</v>
      </c>
      <c r="H6" s="15">
        <v>10.903074003795068</v>
      </c>
      <c r="I6" s="15">
        <v>10.374193548387096</v>
      </c>
      <c r="J6" s="15">
        <v>10.903074003795068</v>
      </c>
      <c r="K6" s="15">
        <v>10.903074003795068</v>
      </c>
      <c r="L6" s="15">
        <v>10.903074003795068</v>
      </c>
    </row>
    <row r="7" spans="1:16" x14ac:dyDescent="0.2">
      <c r="A7" s="15" t="s">
        <v>8</v>
      </c>
      <c r="B7" s="15">
        <v>18.681000028449315</v>
      </c>
      <c r="C7" s="15">
        <v>24.926264818092182</v>
      </c>
      <c r="D7" s="15">
        <v>18.679667707549974</v>
      </c>
      <c r="E7" s="15">
        <v>24.926264818092186</v>
      </c>
      <c r="F7" s="15">
        <v>21.816814821609032</v>
      </c>
      <c r="G7" s="15">
        <v>21.816814821609032</v>
      </c>
      <c r="H7" s="15">
        <v>21.816814821609032</v>
      </c>
      <c r="I7" s="15">
        <v>29.082796066053763</v>
      </c>
      <c r="J7" s="15">
        <v>29.082796066053763</v>
      </c>
      <c r="K7" s="15">
        <v>29.082796066053763</v>
      </c>
      <c r="L7" s="15">
        <v>29.082796066053763</v>
      </c>
    </row>
    <row r="8" spans="1:16" x14ac:dyDescent="0.2">
      <c r="A8" s="15" t="s">
        <v>9</v>
      </c>
      <c r="B8" s="15">
        <v>1.5691817227135889</v>
      </c>
      <c r="C8" s="15">
        <v>1.7591715012485121</v>
      </c>
      <c r="D8" s="15">
        <v>1.4829241324589855</v>
      </c>
      <c r="E8" s="15">
        <v>1.5470596252129472</v>
      </c>
      <c r="F8" s="15">
        <v>1.2731649477556364</v>
      </c>
      <c r="G8" s="15">
        <v>1.3091199025072779</v>
      </c>
      <c r="H8" s="15">
        <v>1.4639059827130962</v>
      </c>
      <c r="I8" s="15">
        <v>1.3152322448150571</v>
      </c>
      <c r="J8" s="15">
        <v>1.4639059827130962</v>
      </c>
      <c r="K8" s="15">
        <v>1.4639059827130962</v>
      </c>
      <c r="L8" s="15">
        <v>1.4639059827130962</v>
      </c>
    </row>
    <row r="9" spans="1:16" x14ac:dyDescent="0.2">
      <c r="A9" s="15" t="s">
        <v>10</v>
      </c>
      <c r="B9" s="15">
        <v>13.497479189880053</v>
      </c>
      <c r="C9" s="15">
        <v>16.730408337156714</v>
      </c>
      <c r="D9" s="15">
        <v>11.012164907911121</v>
      </c>
      <c r="E9" s="15">
        <v>15.073532149177424</v>
      </c>
      <c r="F9" s="15">
        <v>15.928814832749284</v>
      </c>
      <c r="G9" s="15">
        <v>18.035018362535837</v>
      </c>
      <c r="H9" s="15">
        <v>20.429565339280021</v>
      </c>
      <c r="I9" s="15">
        <v>17.271340350430073</v>
      </c>
      <c r="J9" s="15">
        <v>19.247907180630772</v>
      </c>
      <c r="K9" s="15">
        <v>21.74557425931825</v>
      </c>
      <c r="L9" s="15">
        <v>22.961016527556545</v>
      </c>
    </row>
    <row r="10" spans="1:16" x14ac:dyDescent="0.2">
      <c r="A10" s="15" t="s">
        <v>11</v>
      </c>
      <c r="B10" s="15">
        <v>1.4799023085739234</v>
      </c>
      <c r="C10" s="15">
        <v>1.4799023085739234</v>
      </c>
      <c r="D10" s="15">
        <v>2.9900439543197073</v>
      </c>
      <c r="E10" s="15">
        <v>2.9900439543197073</v>
      </c>
      <c r="F10" s="15">
        <v>1.9422508729519203</v>
      </c>
      <c r="G10" s="15">
        <v>1.9422508729519203</v>
      </c>
      <c r="H10" s="15">
        <v>1.9422508729519203</v>
      </c>
      <c r="I10" s="15">
        <v>1.9422508729519203</v>
      </c>
      <c r="J10" s="15">
        <v>1.9422508729519203</v>
      </c>
      <c r="K10" s="15">
        <v>1.9422508729519203</v>
      </c>
      <c r="L10" s="15">
        <v>1.9422508729519203</v>
      </c>
    </row>
    <row r="11" spans="1:16" x14ac:dyDescent="0.2">
      <c r="A11" s="15" t="s">
        <v>12</v>
      </c>
      <c r="B11" s="15">
        <v>10.053420150533226</v>
      </c>
      <c r="C11" s="15">
        <v>12.22231511964052</v>
      </c>
      <c r="D11" s="15">
        <v>15.393497908434178</v>
      </c>
      <c r="E11" s="15">
        <v>17.547776485477396</v>
      </c>
      <c r="F11" s="15">
        <v>24.780770741116996</v>
      </c>
      <c r="G11" s="15">
        <v>26.673601329412268</v>
      </c>
      <c r="H11" s="15">
        <v>25.817921822240962</v>
      </c>
      <c r="I11" s="15">
        <v>25.66919372461512</v>
      </c>
      <c r="J11" s="15">
        <v>27.562024312910399</v>
      </c>
      <c r="K11" s="15">
        <v>26.706344805739093</v>
      </c>
      <c r="L11" s="15">
        <v>35.273502190972181</v>
      </c>
    </row>
    <row r="12" spans="1:16" x14ac:dyDescent="0.2">
      <c r="A12" s="15" t="s">
        <v>13</v>
      </c>
      <c r="B12" s="15">
        <v>7.6649376602193957</v>
      </c>
      <c r="C12" s="15">
        <v>10.414291501371036</v>
      </c>
      <c r="D12" s="15">
        <v>8.840043311143658</v>
      </c>
      <c r="E12" s="15">
        <v>10.771274349113686</v>
      </c>
      <c r="F12" s="15">
        <v>13.641285076487584</v>
      </c>
      <c r="G12" s="15">
        <v>13.641285076487584</v>
      </c>
      <c r="H12" s="15">
        <v>16.342561547430797</v>
      </c>
      <c r="I12" s="15">
        <v>10.841565995789303</v>
      </c>
      <c r="J12" s="15">
        <v>10.841565995789303</v>
      </c>
      <c r="K12" s="15">
        <v>13.542842466732516</v>
      </c>
      <c r="L12" s="15">
        <v>13.542842466732516</v>
      </c>
    </row>
    <row r="13" spans="1:16" x14ac:dyDescent="0.2">
      <c r="A13" s="15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262.07926023609053</v>
      </c>
      <c r="G13" s="15">
        <v>225.38717687544749</v>
      </c>
      <c r="H13" s="15">
        <v>225.38717687544749</v>
      </c>
      <c r="I13" s="15">
        <v>262.07926023609053</v>
      </c>
      <c r="J13" s="15">
        <v>225.38717687544749</v>
      </c>
      <c r="K13" s="15">
        <v>225.38717687544749</v>
      </c>
      <c r="L13" s="15">
        <v>487.46643711153803</v>
      </c>
    </row>
    <row r="14" spans="1:16" x14ac:dyDescent="0.2">
      <c r="A14" s="15" t="s">
        <v>15</v>
      </c>
      <c r="B14" s="15">
        <v>17.617669400533313</v>
      </c>
      <c r="C14" s="15">
        <v>31.377469624387036</v>
      </c>
      <c r="D14" s="15">
        <v>18.516189090513574</v>
      </c>
      <c r="E14" s="15">
        <v>38.666309317383998</v>
      </c>
      <c r="F14" s="15">
        <v>30.933321985894779</v>
      </c>
      <c r="G14" s="15">
        <v>31.729056711160432</v>
      </c>
      <c r="H14" s="15">
        <v>43.434165995675833</v>
      </c>
      <c r="I14" s="15">
        <v>40.884512688205007</v>
      </c>
      <c r="J14" s="15">
        <v>41.591893687980473</v>
      </c>
      <c r="K14" s="15">
        <v>53.385356697986076</v>
      </c>
      <c r="L14" s="15">
        <v>65.72459877419962</v>
      </c>
    </row>
    <row r="15" spans="1:16" x14ac:dyDescent="0.2">
      <c r="A15" s="15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64.326591063354442</v>
      </c>
      <c r="G15" s="15">
        <v>69.077851496869343</v>
      </c>
      <c r="H15" s="15">
        <v>70.976682691249408</v>
      </c>
      <c r="I15" s="15">
        <v>64.861333217747074</v>
      </c>
      <c r="J15" s="15">
        <v>69.612593651261975</v>
      </c>
      <c r="K15" s="15">
        <v>91.908287862696568</v>
      </c>
      <c r="L15" s="15">
        <v>96.98012215199212</v>
      </c>
    </row>
    <row r="16" spans="1:16" x14ac:dyDescent="0.2">
      <c r="A16" s="15" t="s">
        <v>17</v>
      </c>
      <c r="B16" s="15">
        <v>43.296980836821135</v>
      </c>
      <c r="C16" s="15">
        <v>86.649948459369853</v>
      </c>
      <c r="D16" s="15">
        <v>15.418280902644101</v>
      </c>
      <c r="E16" s="15">
        <v>19.159317924961812</v>
      </c>
      <c r="F16" s="15">
        <v>6.303650743335024</v>
      </c>
      <c r="G16" s="15">
        <v>6.303650743335024</v>
      </c>
      <c r="H16" s="15">
        <v>17.310224733927232</v>
      </c>
      <c r="I16" s="15">
        <v>32.485405998942312</v>
      </c>
      <c r="J16" s="15">
        <v>32.485405998942312</v>
      </c>
      <c r="K16" s="15">
        <v>43.491979989534521</v>
      </c>
      <c r="L16" s="15">
        <v>43.491979989534521</v>
      </c>
    </row>
    <row r="17" spans="1:22" x14ac:dyDescent="0.2">
      <c r="A17" s="15" t="s">
        <v>18</v>
      </c>
      <c r="B17" s="15">
        <v>44.822985242158964</v>
      </c>
      <c r="C17" s="15">
        <v>75.161051540008458</v>
      </c>
      <c r="D17" s="15">
        <v>48.200305838061986</v>
      </c>
      <c r="E17" s="15">
        <v>81.564228454516993</v>
      </c>
      <c r="F17" s="15">
        <v>52.248449383521574</v>
      </c>
      <c r="G17" s="15">
        <v>86.164927821541028</v>
      </c>
      <c r="H17" s="15">
        <v>122.46341553416163</v>
      </c>
      <c r="I17" s="15">
        <v>63.811772136621521</v>
      </c>
      <c r="J17" s="15">
        <v>97.728250574640967</v>
      </c>
      <c r="K17" s="15">
        <v>134.02673828726157</v>
      </c>
      <c r="L17" s="15">
        <v>144.1641625009224</v>
      </c>
    </row>
    <row r="18" spans="1:22" x14ac:dyDescent="0.2">
      <c r="A18" s="15" t="s">
        <v>19</v>
      </c>
      <c r="B18" s="15">
        <v>95.446138895568623</v>
      </c>
      <c r="C18" s="15">
        <v>106.6657486931872</v>
      </c>
      <c r="D18" s="15">
        <v>78.994839383459976</v>
      </c>
      <c r="E18" s="15">
        <v>86.810547108284979</v>
      </c>
      <c r="F18" s="15">
        <v>86.807989978081693</v>
      </c>
      <c r="G18" s="15">
        <v>93.018420321660685</v>
      </c>
      <c r="H18" s="15">
        <v>93.018420321660685</v>
      </c>
      <c r="I18" s="15">
        <v>86.807989978081693</v>
      </c>
      <c r="J18" s="15">
        <v>93.018420321660685</v>
      </c>
      <c r="K18" s="15">
        <v>93.018420321660685</v>
      </c>
      <c r="L18" s="15">
        <v>93.018420321660685</v>
      </c>
    </row>
    <row r="19" spans="1:22" x14ac:dyDescent="0.2">
      <c r="A19" s="16" t="s">
        <v>80</v>
      </c>
      <c r="B19" s="15">
        <f>B20-B18-B13</f>
        <v>231.31868924348967</v>
      </c>
      <c r="C19" s="15">
        <f t="shared" ref="C19:L19" si="0">C20-C18-C13</f>
        <v>381.0607332425717</v>
      </c>
      <c r="D19" s="15">
        <f t="shared" si="0"/>
        <v>209.68463519407419</v>
      </c>
      <c r="E19" s="15">
        <f>E20-E18-E13</f>
        <v>322.87206667171301</v>
      </c>
      <c r="F19" s="15">
        <f t="shared" si="0"/>
        <v>330.31161890998152</v>
      </c>
      <c r="G19" s="15">
        <f t="shared" si="0"/>
        <v>410.73629685925073</v>
      </c>
      <c r="H19" s="15">
        <f t="shared" si="0"/>
        <v>520.29638704160993</v>
      </c>
      <c r="I19" s="15">
        <f t="shared" si="0"/>
        <v>432.5494782661047</v>
      </c>
      <c r="J19" s="15">
        <f t="shared" si="0"/>
        <v>511.39469619655483</v>
      </c>
      <c r="K19" s="15">
        <f t="shared" si="0"/>
        <v>645.21071834757072</v>
      </c>
      <c r="L19" s="15">
        <f t="shared" si="0"/>
        <v>705.48858505084422</v>
      </c>
    </row>
    <row r="20" spans="1:22" x14ac:dyDescent="0.2">
      <c r="A20" s="15" t="s">
        <v>81</v>
      </c>
      <c r="B20" s="15">
        <f>SUM(B2:B18)</f>
        <v>326.7648281390583</v>
      </c>
      <c r="C20" s="15">
        <f t="shared" ref="C20:L20" si="1">SUM(C2:C18)</f>
        <v>487.7264819357589</v>
      </c>
      <c r="D20" s="15">
        <f t="shared" si="1"/>
        <v>288.67947457753417</v>
      </c>
      <c r="E20" s="15">
        <f t="shared" si="1"/>
        <v>409.68261377999801</v>
      </c>
      <c r="F20" s="15">
        <f t="shared" si="1"/>
        <v>679.1988691241537</v>
      </c>
      <c r="G20" s="15">
        <f t="shared" si="1"/>
        <v>729.14189405635886</v>
      </c>
      <c r="H20" s="15">
        <f t="shared" si="1"/>
        <v>838.70198423871807</v>
      </c>
      <c r="I20" s="15">
        <f t="shared" si="1"/>
        <v>781.43672848027688</v>
      </c>
      <c r="J20" s="15">
        <f t="shared" si="1"/>
        <v>829.80029339366297</v>
      </c>
      <c r="K20" s="15">
        <f t="shared" si="1"/>
        <v>963.61631554467886</v>
      </c>
      <c r="L20" s="15">
        <f t="shared" si="1"/>
        <v>1285.9734424840428</v>
      </c>
    </row>
    <row r="21" spans="1:22" x14ac:dyDescent="0.2">
      <c r="A21" s="15" t="s">
        <v>82</v>
      </c>
      <c r="B21" s="15">
        <f>B20-B13</f>
        <v>326.7648281390583</v>
      </c>
      <c r="C21" s="15">
        <f t="shared" ref="C21:L21" si="2">C20-C13</f>
        <v>487.7264819357589</v>
      </c>
      <c r="D21" s="15">
        <f t="shared" si="2"/>
        <v>288.67947457753417</v>
      </c>
      <c r="E21" s="15">
        <f t="shared" si="2"/>
        <v>409.68261377999801</v>
      </c>
      <c r="F21" s="15">
        <f t="shared" si="2"/>
        <v>417.11960888806317</v>
      </c>
      <c r="G21" s="15">
        <f t="shared" si="2"/>
        <v>503.75471718091137</v>
      </c>
      <c r="H21" s="15">
        <f t="shared" si="2"/>
        <v>613.31480736327057</v>
      </c>
      <c r="I21" s="15">
        <f t="shared" si="2"/>
        <v>519.35746824418629</v>
      </c>
      <c r="J21" s="15">
        <f t="shared" si="2"/>
        <v>604.41311651821547</v>
      </c>
      <c r="K21" s="15">
        <f t="shared" si="2"/>
        <v>738.22913866923136</v>
      </c>
      <c r="L21" s="15">
        <f t="shared" si="2"/>
        <v>798.50700537250486</v>
      </c>
      <c r="O21" s="15"/>
      <c r="Q21" s="15"/>
      <c r="R21" s="15"/>
      <c r="S21" s="15"/>
      <c r="T21" s="15"/>
      <c r="U21" s="15"/>
    </row>
    <row r="22" spans="1:22" x14ac:dyDescent="0.2">
      <c r="A22" s="15" t="s">
        <v>83</v>
      </c>
      <c r="B22" s="15">
        <f t="shared" ref="B22:L22" si="3">B23+B6</f>
        <v>212.63768921504035</v>
      </c>
      <c r="C22" s="15">
        <f t="shared" si="3"/>
        <v>356.13446842447951</v>
      </c>
      <c r="D22" s="15">
        <f t="shared" si="3"/>
        <v>191.00496748652421</v>
      </c>
      <c r="E22" s="15">
        <f t="shared" si="3"/>
        <v>297.94580185362082</v>
      </c>
      <c r="F22" s="15">
        <f t="shared" si="3"/>
        <v>308.49480408837246</v>
      </c>
      <c r="G22" s="15">
        <f t="shared" si="3"/>
        <v>388.91948203764167</v>
      </c>
      <c r="H22" s="15">
        <f t="shared" si="3"/>
        <v>498.47957222000088</v>
      </c>
      <c r="I22" s="15">
        <f t="shared" si="3"/>
        <v>403.46668220005091</v>
      </c>
      <c r="J22" s="15">
        <f t="shared" si="3"/>
        <v>482.31190013050104</v>
      </c>
      <c r="K22" s="15">
        <f t="shared" si="3"/>
        <v>616.12792228151693</v>
      </c>
      <c r="L22" s="15">
        <f t="shared" si="3"/>
        <v>676.40578898479043</v>
      </c>
      <c r="O22" s="15"/>
      <c r="Q22" s="15"/>
      <c r="R22" s="15"/>
      <c r="S22" s="15"/>
      <c r="T22" s="15"/>
      <c r="U22" s="15"/>
      <c r="V22" s="15"/>
    </row>
    <row r="23" spans="1:22" x14ac:dyDescent="0.2">
      <c r="A23" s="15" t="s">
        <v>84</v>
      </c>
      <c r="B23" s="15">
        <f t="shared" ref="B23:L23" si="4">B19-B7-B6</f>
        <v>206.55173122071679</v>
      </c>
      <c r="C23" s="15">
        <f t="shared" si="4"/>
        <v>350.04851043015594</v>
      </c>
      <c r="D23" s="15">
        <f t="shared" si="4"/>
        <v>184.91941516864341</v>
      </c>
      <c r="E23" s="15">
        <f t="shared" si="4"/>
        <v>290.76289475806738</v>
      </c>
      <c r="F23" s="15">
        <f t="shared" si="4"/>
        <v>298.12061053998536</v>
      </c>
      <c r="G23" s="15">
        <f t="shared" si="4"/>
        <v>378.01640803384663</v>
      </c>
      <c r="H23" s="15">
        <f t="shared" si="4"/>
        <v>487.57649821620583</v>
      </c>
      <c r="I23" s="15">
        <f t="shared" si="4"/>
        <v>393.09248865166381</v>
      </c>
      <c r="J23" s="15">
        <f t="shared" si="4"/>
        <v>471.408826126706</v>
      </c>
      <c r="K23" s="15">
        <f t="shared" si="4"/>
        <v>605.22484827772189</v>
      </c>
      <c r="L23" s="15">
        <f t="shared" si="4"/>
        <v>665.50271498099539</v>
      </c>
      <c r="Q23" s="15"/>
      <c r="U23" s="15"/>
      <c r="V23" s="15"/>
    </row>
    <row r="24" spans="1:22" x14ac:dyDescent="0.2">
      <c r="A24" s="15" t="s">
        <v>85</v>
      </c>
      <c r="B24" s="15">
        <f>B21-B7</f>
        <v>308.08382811060898</v>
      </c>
      <c r="C24" s="15">
        <f t="shared" ref="C24:L24" si="5">C21-C7</f>
        <v>462.8002171176667</v>
      </c>
      <c r="D24" s="15">
        <f t="shared" si="5"/>
        <v>269.99980686998418</v>
      </c>
      <c r="E24" s="15">
        <f t="shared" si="5"/>
        <v>384.75634896190581</v>
      </c>
      <c r="F24" s="15">
        <f t="shared" si="5"/>
        <v>395.30279406645411</v>
      </c>
      <c r="G24" s="15">
        <f t="shared" si="5"/>
        <v>481.93790235930231</v>
      </c>
      <c r="H24" s="15">
        <f t="shared" si="5"/>
        <v>591.49799254166157</v>
      </c>
      <c r="I24" s="15">
        <f t="shared" si="5"/>
        <v>490.2746721781325</v>
      </c>
      <c r="J24" s="15">
        <f t="shared" si="5"/>
        <v>575.33032045216169</v>
      </c>
      <c r="K24" s="15">
        <f t="shared" si="5"/>
        <v>709.14634260317757</v>
      </c>
      <c r="L24" s="15">
        <f t="shared" si="5"/>
        <v>769.42420930645108</v>
      </c>
    </row>
    <row r="25" spans="1:22" x14ac:dyDescent="0.2">
      <c r="B25" s="15"/>
      <c r="E25" s="15"/>
      <c r="G25" s="15"/>
      <c r="J25" s="15"/>
    </row>
    <row r="27" spans="1:22" x14ac:dyDescent="0.2">
      <c r="D27" s="15"/>
    </row>
    <row r="28" spans="1:22" x14ac:dyDescent="0.2">
      <c r="D28" s="15"/>
    </row>
    <row r="29" spans="1:22" x14ac:dyDescent="0.2">
      <c r="A29" s="17"/>
      <c r="F29" s="32"/>
      <c r="G29" s="32"/>
      <c r="H29" s="32"/>
    </row>
    <row r="30" spans="1:22" x14ac:dyDescent="0.2">
      <c r="F30" s="32"/>
      <c r="G30" s="32"/>
      <c r="H30" s="32"/>
      <c r="I30" s="32"/>
      <c r="J30" s="32"/>
      <c r="K30" s="32"/>
      <c r="L30" s="32"/>
    </row>
    <row r="32" spans="1:22" x14ac:dyDescent="0.2">
      <c r="A32" s="15"/>
      <c r="F32" s="32"/>
      <c r="G32" s="32"/>
      <c r="H32" s="32"/>
      <c r="I32" s="32"/>
      <c r="J32" s="32"/>
      <c r="K32" s="32"/>
      <c r="L32" s="32"/>
    </row>
    <row r="33" spans="1:12" x14ac:dyDescent="0.2">
      <c r="A33" s="15"/>
      <c r="F33" s="32"/>
      <c r="G33" s="32"/>
      <c r="H33" s="32"/>
      <c r="I33" s="32"/>
      <c r="J33" s="32"/>
      <c r="K33" s="32"/>
      <c r="L33" s="32"/>
    </row>
    <row r="34" spans="1:12" x14ac:dyDescent="0.2">
      <c r="A34" s="15"/>
      <c r="F34" s="32"/>
      <c r="G34" s="32"/>
      <c r="H34" s="32"/>
      <c r="I34" s="32"/>
      <c r="J34" s="32"/>
      <c r="K34" s="32"/>
      <c r="L34" s="32"/>
    </row>
    <row r="35" spans="1:12" x14ac:dyDescent="0.2">
      <c r="A35" s="15"/>
      <c r="F35" s="32"/>
      <c r="G35" s="32"/>
      <c r="H35" s="32"/>
      <c r="I35" s="32"/>
      <c r="J35" s="32"/>
      <c r="K35" s="32"/>
      <c r="L35" s="32"/>
    </row>
    <row r="36" spans="1:12" x14ac:dyDescent="0.2">
      <c r="A36" s="15"/>
      <c r="F36" s="32"/>
      <c r="G36" s="32"/>
      <c r="H36" s="32"/>
      <c r="I36" s="32"/>
      <c r="J36" s="32"/>
      <c r="K36" s="32"/>
      <c r="L36" s="32"/>
    </row>
    <row r="37" spans="1:12" x14ac:dyDescent="0.2">
      <c r="A37" s="15"/>
      <c r="F37" s="32"/>
      <c r="G37" s="32"/>
      <c r="H37" s="32"/>
      <c r="I37" s="32"/>
      <c r="J37" s="32"/>
      <c r="K37" s="32"/>
      <c r="L37" s="32"/>
    </row>
    <row r="38" spans="1:12" x14ac:dyDescent="0.2">
      <c r="A38" s="15"/>
      <c r="F38" s="32"/>
      <c r="G38" s="32"/>
      <c r="H38" s="32"/>
      <c r="I38" s="32"/>
      <c r="J38" s="32"/>
      <c r="K38" s="32"/>
      <c r="L38" s="32"/>
    </row>
    <row r="39" spans="1:12" x14ac:dyDescent="0.2">
      <c r="A39" s="15"/>
      <c r="F39" s="32"/>
      <c r="G39" s="32"/>
      <c r="H39" s="32"/>
      <c r="I39" s="32"/>
      <c r="J39" s="32"/>
      <c r="K39" s="32"/>
      <c r="L39" s="32"/>
    </row>
    <row r="40" spans="1:12" x14ac:dyDescent="0.2">
      <c r="A40" s="15"/>
      <c r="F40" s="32"/>
      <c r="G40" s="32"/>
      <c r="H40" s="32"/>
      <c r="I40" s="32"/>
      <c r="J40" s="32"/>
      <c r="K40" s="32"/>
      <c r="L40" s="32"/>
    </row>
    <row r="41" spans="1:12" x14ac:dyDescent="0.2">
      <c r="A41" s="15"/>
      <c r="F41" s="32"/>
      <c r="G41" s="32"/>
      <c r="H41" s="32"/>
      <c r="I41" s="32"/>
      <c r="J41" s="32"/>
      <c r="K41" s="32"/>
      <c r="L41" s="32"/>
    </row>
    <row r="42" spans="1:12" x14ac:dyDescent="0.2">
      <c r="A42" s="15"/>
      <c r="F42" s="32"/>
      <c r="G42" s="32"/>
      <c r="H42" s="32"/>
      <c r="I42" s="32"/>
      <c r="J42" s="32"/>
      <c r="K42" s="32"/>
      <c r="L42" s="32"/>
    </row>
    <row r="43" spans="1:12" x14ac:dyDescent="0.2">
      <c r="A43" s="15"/>
      <c r="F43" s="32"/>
      <c r="G43" s="32"/>
      <c r="H43" s="32"/>
      <c r="I43" s="32"/>
      <c r="J43" s="32"/>
      <c r="K43" s="32"/>
      <c r="L43" s="32"/>
    </row>
    <row r="44" spans="1:12" s="34" customFormat="1" x14ac:dyDescent="0.2">
      <c r="A44" s="33"/>
      <c r="F44" s="35"/>
      <c r="G44" s="35"/>
      <c r="H44" s="35"/>
      <c r="I44" s="35"/>
      <c r="J44" s="35"/>
      <c r="K44" s="35"/>
      <c r="L44" s="35"/>
    </row>
    <row r="45" spans="1:12" x14ac:dyDescent="0.2">
      <c r="A45" s="15"/>
      <c r="F45" s="32"/>
      <c r="G45" s="32"/>
      <c r="H45" s="32"/>
      <c r="I45" s="32"/>
      <c r="J45" s="32"/>
      <c r="K45" s="32"/>
      <c r="L45" s="32"/>
    </row>
  </sheetData>
  <mergeCells count="1">
    <mergeCell ref="M1:P1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AEF267-A7F8-4A8D-A116-0DB7544F4843}">
  <dimension ref="A1:V45"/>
  <sheetViews>
    <sheetView workbookViewId="0">
      <selection activeCell="K29" sqref="K29"/>
    </sheetView>
  </sheetViews>
  <sheetFormatPr baseColWidth="10" defaultColWidth="8.83203125" defaultRowHeight="15" x14ac:dyDescent="0.2"/>
  <cols>
    <col min="1" max="1" width="49.83203125" customWidth="1"/>
    <col min="4" max="4" width="11" customWidth="1"/>
    <col min="5" max="6" width="11.33203125" customWidth="1"/>
    <col min="7" max="7" width="12.1640625" customWidth="1"/>
    <col min="8" max="8" width="11.6640625" customWidth="1"/>
    <col min="9" max="9" width="11.5" customWidth="1"/>
    <col min="10" max="10" width="12" customWidth="1"/>
    <col min="11" max="11" width="11.5" customWidth="1"/>
    <col min="12" max="12" width="11.83203125" customWidth="1"/>
  </cols>
  <sheetData>
    <row r="1" spans="1:16" ht="32.25" customHeight="1" x14ac:dyDescent="0.2">
      <c r="A1" s="16" t="s">
        <v>79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x14ac:dyDescent="0.2">
      <c r="A2" s="15" t="s">
        <v>3</v>
      </c>
      <c r="B2" s="15">
        <v>65.729166025930368</v>
      </c>
      <c r="C2" s="15">
        <v>113.33910824670892</v>
      </c>
      <c r="D2" s="15">
        <v>58.142836008893752</v>
      </c>
      <c r="E2" s="15">
        <v>96.350000000000009</v>
      </c>
      <c r="F2" s="15">
        <v>62.959395924203079</v>
      </c>
      <c r="G2" s="15">
        <v>88.976154489425028</v>
      </c>
      <c r="H2" s="15">
        <v>120.12426012471485</v>
      </c>
      <c r="I2" s="15">
        <v>97.927297754776333</v>
      </c>
      <c r="J2" s="15">
        <v>122.37048444559193</v>
      </c>
      <c r="K2" s="15">
        <v>157.59689939728111</v>
      </c>
      <c r="L2" s="15">
        <v>171.6596170422647</v>
      </c>
    </row>
    <row r="3" spans="1:16" x14ac:dyDescent="0.2">
      <c r="A3" s="15" t="s">
        <v>4</v>
      </c>
      <c r="B3" s="15">
        <v>8.3300547945205476</v>
      </c>
      <c r="C3" s="15">
        <v>17.154246575342466</v>
      </c>
      <c r="D3" s="15">
        <v>6.1670821917808221</v>
      </c>
      <c r="E3" s="15">
        <v>12.073698630136988</v>
      </c>
      <c r="F3" s="15">
        <v>5.4856497272979672</v>
      </c>
      <c r="G3" s="15">
        <v>5.4856497272979672</v>
      </c>
      <c r="H3" s="15">
        <v>5.4856497272979672</v>
      </c>
      <c r="I3" s="15">
        <v>10.639785527733725</v>
      </c>
      <c r="J3" s="15">
        <v>10.639785527733725</v>
      </c>
      <c r="K3" s="15">
        <v>10.639785527733725</v>
      </c>
      <c r="L3" s="15">
        <v>10.639785527733725</v>
      </c>
    </row>
    <row r="4" spans="1:16" x14ac:dyDescent="0.2">
      <c r="A4" s="15" t="s">
        <v>5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6" x14ac:dyDescent="0.2">
      <c r="A5" s="15" t="s">
        <v>6</v>
      </c>
      <c r="B5" s="15">
        <v>13.63037123287671</v>
      </c>
      <c r="C5" s="15">
        <v>27.26074246575342</v>
      </c>
      <c r="D5" s="15">
        <v>8.6816924657534251</v>
      </c>
      <c r="E5" s="15">
        <v>17.36338493150685</v>
      </c>
      <c r="F5" s="15">
        <v>25.678010502283101</v>
      </c>
      <c r="G5" s="15">
        <v>37.620777625570767</v>
      </c>
      <c r="H5" s="15">
        <v>53.728613242009132</v>
      </c>
      <c r="I5" s="15">
        <v>34.934343835616431</v>
      </c>
      <c r="J5" s="15">
        <v>46.877110958904098</v>
      </c>
      <c r="K5" s="15">
        <v>62.984946575342455</v>
      </c>
      <c r="L5" s="15">
        <v>74.822617808219178</v>
      </c>
    </row>
    <row r="6" spans="1:16" x14ac:dyDescent="0.2">
      <c r="A6" s="15" t="s">
        <v>7</v>
      </c>
      <c r="B6" s="15">
        <v>7.4409989999999997</v>
      </c>
      <c r="C6" s="15">
        <v>7.4409989999999997</v>
      </c>
      <c r="D6" s="15">
        <v>7.4409989999999997</v>
      </c>
      <c r="E6" s="15">
        <v>8.7753299999999985</v>
      </c>
      <c r="F6" s="15">
        <v>11.003282732447817</v>
      </c>
      <c r="G6" s="15">
        <v>11.573510436432638</v>
      </c>
      <c r="H6" s="15">
        <v>11.573510436432638</v>
      </c>
      <c r="I6" s="15">
        <v>11.003282732447817</v>
      </c>
      <c r="J6" s="15">
        <v>11.573510436432638</v>
      </c>
      <c r="K6" s="15">
        <v>11.573510436432638</v>
      </c>
      <c r="L6" s="15">
        <v>11.573510436432638</v>
      </c>
    </row>
    <row r="7" spans="1:16" x14ac:dyDescent="0.2">
      <c r="A7" s="15" t="s">
        <v>8</v>
      </c>
      <c r="B7" s="15">
        <v>16.553975661511853</v>
      </c>
      <c r="C7" s="15">
        <v>23.049869423056851</v>
      </c>
      <c r="D7" s="15">
        <v>16.553975661511853</v>
      </c>
      <c r="E7" s="15">
        <v>23.049869423056851</v>
      </c>
      <c r="F7" s="15">
        <v>19.815633963979373</v>
      </c>
      <c r="G7" s="15">
        <v>19.815633963979373</v>
      </c>
      <c r="H7" s="15">
        <v>19.815633963979373</v>
      </c>
      <c r="I7" s="15">
        <v>27.373206593336302</v>
      </c>
      <c r="J7" s="15">
        <v>27.373206593336302</v>
      </c>
      <c r="K7" s="15">
        <v>27.373206593336302</v>
      </c>
      <c r="L7" s="15">
        <v>27.373206593336302</v>
      </c>
    </row>
    <row r="8" spans="1:16" x14ac:dyDescent="0.2">
      <c r="A8" s="15" t="s">
        <v>9</v>
      </c>
      <c r="B8" s="15">
        <v>1.4797808219178084</v>
      </c>
      <c r="C8" s="15">
        <v>1.4797808219178084</v>
      </c>
      <c r="D8" s="15">
        <v>1.4705753424657535</v>
      </c>
      <c r="E8" s="15">
        <v>1.6869041095890411</v>
      </c>
      <c r="F8" s="15">
        <v>1.4230806797409223</v>
      </c>
      <c r="G8" s="15">
        <v>1.4632693462120017</v>
      </c>
      <c r="H8" s="15">
        <v>1.6362815553699988</v>
      </c>
      <c r="I8" s="15">
        <v>1.4701014195120852</v>
      </c>
      <c r="J8" s="15">
        <v>1.6362815553699988</v>
      </c>
      <c r="K8" s="15">
        <v>1.6362815553699988</v>
      </c>
      <c r="L8" s="15">
        <v>1.6362815553699988</v>
      </c>
    </row>
    <row r="9" spans="1:16" x14ac:dyDescent="0.2">
      <c r="A9" s="15" t="s">
        <v>10</v>
      </c>
      <c r="B9" s="15">
        <v>30.967478699452055</v>
      </c>
      <c r="C9" s="15">
        <v>37.697023877972605</v>
      </c>
      <c r="D9" s="15">
        <v>25.70704198712329</v>
      </c>
      <c r="E9" s="15">
        <v>34.177339494410958</v>
      </c>
      <c r="F9" s="15">
        <v>38.926385389452051</v>
      </c>
      <c r="G9" s="15">
        <v>45.9738337140274</v>
      </c>
      <c r="H9" s="15">
        <v>48.810477522684934</v>
      </c>
      <c r="I9" s="15">
        <v>43.818792618136989</v>
      </c>
      <c r="J9" s="15">
        <v>48.810477522684934</v>
      </c>
      <c r="K9" s="15">
        <v>51.44885831764384</v>
      </c>
      <c r="L9" s="15">
        <v>53.951830345479458</v>
      </c>
    </row>
    <row r="10" spans="1:16" x14ac:dyDescent="0.2">
      <c r="A10" s="15" t="s">
        <v>11</v>
      </c>
      <c r="B10" s="15">
        <v>1.917808219178081</v>
      </c>
      <c r="C10" s="15">
        <v>1.9178082191780987</v>
      </c>
      <c r="D10" s="15">
        <v>1.9178082191780703</v>
      </c>
      <c r="E10" s="15">
        <v>1.9178082191780774</v>
      </c>
      <c r="F10" s="15">
        <v>2.0889067955949683</v>
      </c>
      <c r="G10" s="15">
        <v>2.0889067955949527</v>
      </c>
      <c r="H10" s="15">
        <v>2.0889067955949683</v>
      </c>
      <c r="I10" s="15">
        <v>2.0889067955949527</v>
      </c>
      <c r="J10" s="15">
        <v>2.0889067955949683</v>
      </c>
      <c r="K10" s="15">
        <v>2.0889067955949527</v>
      </c>
      <c r="L10" s="15">
        <v>2.0889067955949527</v>
      </c>
    </row>
    <row r="11" spans="1:16" x14ac:dyDescent="0.2">
      <c r="A11" s="15" t="s">
        <v>12</v>
      </c>
      <c r="B11" s="15">
        <v>14.60580039138943</v>
      </c>
      <c r="C11" s="15">
        <v>15.746804631441615</v>
      </c>
      <c r="D11" s="15">
        <v>19.648217621825882</v>
      </c>
      <c r="E11" s="15">
        <v>22.614113512236845</v>
      </c>
      <c r="F11" s="15">
        <v>27.89233700347333</v>
      </c>
      <c r="G11" s="15">
        <v>30.566064747728561</v>
      </c>
      <c r="H11" s="15">
        <v>34.57058522250157</v>
      </c>
      <c r="I11" s="15">
        <v>28.582279502044187</v>
      </c>
      <c r="J11" s="15">
        <v>31.498890668536479</v>
      </c>
      <c r="K11" s="15">
        <v>35.503411143309492</v>
      </c>
      <c r="L11" s="15">
        <v>40.393828115135861</v>
      </c>
    </row>
    <row r="12" spans="1:16" x14ac:dyDescent="0.2">
      <c r="A12" s="15" t="s">
        <v>13</v>
      </c>
      <c r="B12" s="15">
        <v>8.2849315068493166</v>
      </c>
      <c r="C12" s="15">
        <v>11.16164383561644</v>
      </c>
      <c r="D12" s="15">
        <v>10.021864273342782</v>
      </c>
      <c r="E12" s="15">
        <v>12.323234136356481</v>
      </c>
      <c r="F12" s="15">
        <v>14.105778590448786</v>
      </c>
      <c r="G12" s="15">
        <v>14.105778590448786</v>
      </c>
      <c r="H12" s="15">
        <v>16.876496615914963</v>
      </c>
      <c r="I12" s="15">
        <v>11.188265745592552</v>
      </c>
      <c r="J12" s="15">
        <v>11.188265745592552</v>
      </c>
      <c r="K12" s="15">
        <v>13.95898377105873</v>
      </c>
      <c r="L12" s="15">
        <v>13.95898377105873</v>
      </c>
    </row>
    <row r="13" spans="1:16" x14ac:dyDescent="0.2">
      <c r="A13" s="15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271.25503559999999</v>
      </c>
      <c r="G13" s="15">
        <v>240.55552114177732</v>
      </c>
      <c r="H13" s="15">
        <v>240.55552114177732</v>
      </c>
      <c r="I13" s="15">
        <v>271.25503559999999</v>
      </c>
      <c r="J13" s="15">
        <v>240.55552114177732</v>
      </c>
      <c r="K13" s="15">
        <v>240.55552114177732</v>
      </c>
      <c r="L13" s="15">
        <v>511.8105567417773</v>
      </c>
    </row>
    <row r="14" spans="1:16" x14ac:dyDescent="0.2">
      <c r="A14" s="15" t="s">
        <v>15</v>
      </c>
      <c r="B14" s="15">
        <v>26.21710091324201</v>
      </c>
      <c r="C14" s="15">
        <v>49.935818264840208</v>
      </c>
      <c r="D14" s="15">
        <v>28.34938721461188</v>
      </c>
      <c r="E14" s="15">
        <v>53.602956888678946</v>
      </c>
      <c r="F14" s="15">
        <v>35.635792463295729</v>
      </c>
      <c r="G14" s="15">
        <v>37.578833490254908</v>
      </c>
      <c r="H14" s="15">
        <v>50.767647024409435</v>
      </c>
      <c r="I14" s="15">
        <v>48.138060037171329</v>
      </c>
      <c r="J14" s="15">
        <v>49.986090551103381</v>
      </c>
      <c r="K14" s="15">
        <v>63.269914598285041</v>
      </c>
      <c r="L14" s="15">
        <v>77.29496911144669</v>
      </c>
    </row>
    <row r="15" spans="1:16" x14ac:dyDescent="0.2">
      <c r="A15" s="15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73.221379495227112</v>
      </c>
      <c r="G15" s="15">
        <v>78.755634529951109</v>
      </c>
      <c r="H15" s="15">
        <v>80.967387862490455</v>
      </c>
      <c r="I15" s="15">
        <v>73.844245680240107</v>
      </c>
      <c r="J15" s="15">
        <v>79.378500714964105</v>
      </c>
      <c r="K15" s="15">
        <v>105.37114113327968</v>
      </c>
      <c r="L15" s="15">
        <v>111.27879971011228</v>
      </c>
    </row>
    <row r="16" spans="1:16" x14ac:dyDescent="0.2">
      <c r="A16" s="15" t="s">
        <v>17</v>
      </c>
      <c r="B16" s="15">
        <v>33.264383561643839</v>
      </c>
      <c r="C16" s="15">
        <v>66.528767123287679</v>
      </c>
      <c r="D16" s="15">
        <v>12.365296803652969</v>
      </c>
      <c r="E16" s="15">
        <v>19.730593607305934</v>
      </c>
      <c r="F16" s="15">
        <v>16.151788536529505</v>
      </c>
      <c r="G16" s="15">
        <v>16.151788536529505</v>
      </c>
      <c r="H16" s="15">
        <v>28.511957681299343</v>
      </c>
      <c r="I16" s="15">
        <v>43.614173125291494</v>
      </c>
      <c r="J16" s="15">
        <v>43.614173125291494</v>
      </c>
      <c r="K16" s="15">
        <v>55.974342270061328</v>
      </c>
      <c r="L16" s="15">
        <v>55.974342270061328</v>
      </c>
    </row>
    <row r="17" spans="1:22" x14ac:dyDescent="0.2">
      <c r="A17" s="15" t="s">
        <v>18</v>
      </c>
      <c r="B17" s="15">
        <v>64.859469406392691</v>
      </c>
      <c r="C17" s="15">
        <v>109.62851050228311</v>
      </c>
      <c r="D17" s="15">
        <v>48.741789041095892</v>
      </c>
      <c r="E17" s="15">
        <v>78.236857534246582</v>
      </c>
      <c r="F17" s="15">
        <v>57.372129082846378</v>
      </c>
      <c r="G17" s="15">
        <v>99.616874017465449</v>
      </c>
      <c r="H17" s="15">
        <v>147.28918594574813</v>
      </c>
      <c r="I17" s="15">
        <v>69.917739942244395</v>
      </c>
      <c r="J17" s="15">
        <v>112.16248487686346</v>
      </c>
      <c r="K17" s="15">
        <v>159.83479680514617</v>
      </c>
      <c r="L17" s="15">
        <v>172.85581682438678</v>
      </c>
    </row>
    <row r="18" spans="1:22" x14ac:dyDescent="0.2">
      <c r="A18" s="15" t="s">
        <v>19</v>
      </c>
      <c r="B18" s="15">
        <v>98.704857024977073</v>
      </c>
      <c r="C18" s="15">
        <v>110.30752627660239</v>
      </c>
      <c r="D18" s="15">
        <v>81.018352510523968</v>
      </c>
      <c r="E18" s="15">
        <v>89.034265556378969</v>
      </c>
      <c r="F18" s="15">
        <v>90.367117567183044</v>
      </c>
      <c r="G18" s="15">
        <v>96.832175554848774</v>
      </c>
      <c r="H18" s="15">
        <v>96.832175554848774</v>
      </c>
      <c r="I18" s="15">
        <v>90.367117567183044</v>
      </c>
      <c r="J18" s="15">
        <v>96.832175554848774</v>
      </c>
      <c r="K18" s="15">
        <v>96.832175554848774</v>
      </c>
      <c r="L18" s="15">
        <v>96.832175554848774</v>
      </c>
    </row>
    <row r="19" spans="1:22" x14ac:dyDescent="0.2">
      <c r="A19" s="16" t="s">
        <v>80</v>
      </c>
      <c r="B19" s="16">
        <f>B20-B18-B13</f>
        <v>293.28132023490474</v>
      </c>
      <c r="C19" s="16">
        <f t="shared" ref="C19:L19" si="0">C20-C18-C13</f>
        <v>482.34112298739933</v>
      </c>
      <c r="D19" s="16">
        <f t="shared" si="0"/>
        <v>245.20856583123634</v>
      </c>
      <c r="E19" s="16">
        <f t="shared" si="0"/>
        <v>381.90209048670363</v>
      </c>
      <c r="F19" s="16">
        <f t="shared" si="0"/>
        <v>391.75955088682014</v>
      </c>
      <c r="G19" s="16">
        <f t="shared" si="0"/>
        <v>489.77271001091827</v>
      </c>
      <c r="H19" s="16">
        <f t="shared" si="0"/>
        <v>622.24659372044789</v>
      </c>
      <c r="I19" s="16">
        <f t="shared" si="0"/>
        <v>504.5404813097386</v>
      </c>
      <c r="J19" s="16">
        <f t="shared" si="0"/>
        <v>599.19816951799999</v>
      </c>
      <c r="K19" s="16">
        <f t="shared" si="0"/>
        <v>759.2549849198756</v>
      </c>
      <c r="L19" s="16">
        <f t="shared" si="0"/>
        <v>825.50249590663236</v>
      </c>
    </row>
    <row r="20" spans="1:22" x14ac:dyDescent="0.2">
      <c r="A20" s="15" t="s">
        <v>81</v>
      </c>
      <c r="B20" s="15">
        <f>SUM(B2:B18)</f>
        <v>391.9861772598818</v>
      </c>
      <c r="C20" s="15">
        <f t="shared" ref="C20:L20" si="1">SUM(C2:C18)</f>
        <v>592.64864926400173</v>
      </c>
      <c r="D20" s="15">
        <f t="shared" si="1"/>
        <v>326.22691834176032</v>
      </c>
      <c r="E20" s="15">
        <f t="shared" si="1"/>
        <v>470.93635604308258</v>
      </c>
      <c r="F20" s="15">
        <f t="shared" si="1"/>
        <v>753.38170405400319</v>
      </c>
      <c r="G20" s="15">
        <f t="shared" si="1"/>
        <v>827.16040670754433</v>
      </c>
      <c r="H20" s="15">
        <f t="shared" si="1"/>
        <v>959.63429041707388</v>
      </c>
      <c r="I20" s="15">
        <f t="shared" si="1"/>
        <v>866.16263447692165</v>
      </c>
      <c r="J20" s="15">
        <f t="shared" si="1"/>
        <v>936.58586621462609</v>
      </c>
      <c r="K20" s="15">
        <f t="shared" si="1"/>
        <v>1096.6426816165017</v>
      </c>
      <c r="L20" s="15">
        <f t="shared" si="1"/>
        <v>1434.1452282032585</v>
      </c>
    </row>
    <row r="21" spans="1:22" x14ac:dyDescent="0.2">
      <c r="A21" s="15" t="s">
        <v>82</v>
      </c>
      <c r="B21" s="15">
        <f>B20-B13</f>
        <v>391.9861772598818</v>
      </c>
      <c r="C21" s="15">
        <f t="shared" ref="C21:L21" si="2">C20-C13</f>
        <v>592.64864926400173</v>
      </c>
      <c r="D21" s="15">
        <f t="shared" si="2"/>
        <v>326.22691834176032</v>
      </c>
      <c r="E21" s="15">
        <f t="shared" si="2"/>
        <v>470.93635604308258</v>
      </c>
      <c r="F21" s="15">
        <f t="shared" si="2"/>
        <v>482.12666845400321</v>
      </c>
      <c r="G21" s="15">
        <f t="shared" si="2"/>
        <v>586.60488556576706</v>
      </c>
      <c r="H21" s="15">
        <f t="shared" si="2"/>
        <v>719.07876927529651</v>
      </c>
      <c r="I21" s="15">
        <f t="shared" si="2"/>
        <v>594.90759887692161</v>
      </c>
      <c r="J21" s="15">
        <f t="shared" si="2"/>
        <v>696.03034507284883</v>
      </c>
      <c r="K21" s="15">
        <f t="shared" si="2"/>
        <v>856.08716047472444</v>
      </c>
      <c r="L21" s="15">
        <f t="shared" si="2"/>
        <v>922.33467146148121</v>
      </c>
      <c r="O21" s="15"/>
      <c r="Q21" s="15"/>
      <c r="R21" s="15"/>
      <c r="S21" s="15"/>
      <c r="T21" s="15"/>
      <c r="U21" s="15"/>
    </row>
    <row r="22" spans="1:22" x14ac:dyDescent="0.2">
      <c r="A22" s="15" t="s">
        <v>83</v>
      </c>
      <c r="B22" s="15">
        <f t="shared" ref="B22:L22" si="3">B23+B6</f>
        <v>276.72734457339288</v>
      </c>
      <c r="C22" s="15">
        <f t="shared" si="3"/>
        <v>459.29125356434247</v>
      </c>
      <c r="D22" s="15">
        <f t="shared" si="3"/>
        <v>228.65459016972449</v>
      </c>
      <c r="E22" s="15">
        <f t="shared" si="3"/>
        <v>358.85222106364677</v>
      </c>
      <c r="F22" s="15">
        <f t="shared" si="3"/>
        <v>371.94391692284074</v>
      </c>
      <c r="G22" s="15">
        <f t="shared" si="3"/>
        <v>469.95707604693888</v>
      </c>
      <c r="H22" s="15">
        <f t="shared" si="3"/>
        <v>602.4309597564685</v>
      </c>
      <c r="I22" s="15">
        <f t="shared" si="3"/>
        <v>477.16727471640229</v>
      </c>
      <c r="J22" s="15">
        <f t="shared" si="3"/>
        <v>571.82496292466374</v>
      </c>
      <c r="K22" s="15">
        <f t="shared" si="3"/>
        <v>731.88177832653935</v>
      </c>
      <c r="L22" s="15">
        <f t="shared" si="3"/>
        <v>798.12928931329611</v>
      </c>
      <c r="O22" s="15"/>
      <c r="Q22" s="15"/>
      <c r="R22" s="15"/>
      <c r="S22" s="15"/>
      <c r="T22" s="15"/>
      <c r="U22" s="15"/>
      <c r="V22" s="15"/>
    </row>
    <row r="23" spans="1:22" x14ac:dyDescent="0.2">
      <c r="A23" s="15" t="s">
        <v>84</v>
      </c>
      <c r="B23" s="15">
        <f t="shared" ref="B23:L23" si="4">B19-B7-B6</f>
        <v>269.28634557339291</v>
      </c>
      <c r="C23" s="15">
        <f t="shared" si="4"/>
        <v>451.85025456434249</v>
      </c>
      <c r="D23" s="15">
        <f t="shared" si="4"/>
        <v>221.21359116972448</v>
      </c>
      <c r="E23" s="15">
        <f t="shared" si="4"/>
        <v>350.07689106364677</v>
      </c>
      <c r="F23" s="15">
        <f t="shared" si="4"/>
        <v>360.94063419039293</v>
      </c>
      <c r="G23" s="15">
        <f t="shared" si="4"/>
        <v>458.38356561050625</v>
      </c>
      <c r="H23" s="15">
        <f t="shared" si="4"/>
        <v>590.85744932003581</v>
      </c>
      <c r="I23" s="15">
        <f t="shared" si="4"/>
        <v>466.16399198395447</v>
      </c>
      <c r="J23" s="15">
        <f t="shared" si="4"/>
        <v>560.25145248823105</v>
      </c>
      <c r="K23" s="15">
        <f t="shared" si="4"/>
        <v>720.30826789010666</v>
      </c>
      <c r="L23" s="15">
        <f t="shared" si="4"/>
        <v>786.55577887686343</v>
      </c>
      <c r="Q23" s="15"/>
      <c r="U23" s="15"/>
      <c r="V23" s="15"/>
    </row>
    <row r="24" spans="1:22" x14ac:dyDescent="0.2">
      <c r="A24" s="15" t="s">
        <v>85</v>
      </c>
      <c r="B24" s="15">
        <f>B21-B7</f>
        <v>375.43220159836994</v>
      </c>
      <c r="C24" s="15">
        <f t="shared" ref="C24:L24" si="5">C21-C7</f>
        <v>569.59877984094487</v>
      </c>
      <c r="D24" s="15">
        <f t="shared" si="5"/>
        <v>309.67294268024847</v>
      </c>
      <c r="E24" s="15">
        <f t="shared" si="5"/>
        <v>447.88648662002572</v>
      </c>
      <c r="F24" s="15">
        <f t="shared" si="5"/>
        <v>462.31103449002381</v>
      </c>
      <c r="G24" s="15">
        <f t="shared" si="5"/>
        <v>566.78925160178767</v>
      </c>
      <c r="H24" s="15">
        <f t="shared" si="5"/>
        <v>699.26313531131711</v>
      </c>
      <c r="I24" s="15">
        <f t="shared" si="5"/>
        <v>567.53439228358536</v>
      </c>
      <c r="J24" s="15">
        <f t="shared" si="5"/>
        <v>668.65713847951258</v>
      </c>
      <c r="K24" s="15">
        <f t="shared" si="5"/>
        <v>828.71395388138819</v>
      </c>
      <c r="L24" s="15">
        <f t="shared" si="5"/>
        <v>894.96146486814496</v>
      </c>
    </row>
    <row r="25" spans="1:22" x14ac:dyDescent="0.2">
      <c r="B25" s="15"/>
      <c r="E25" s="15"/>
      <c r="G25" s="15"/>
      <c r="J25" s="15"/>
    </row>
    <row r="27" spans="1:22" x14ac:dyDescent="0.2">
      <c r="D27" s="15"/>
    </row>
    <row r="28" spans="1:22" x14ac:dyDescent="0.2">
      <c r="D28" s="15"/>
    </row>
    <row r="29" spans="1:22" x14ac:dyDescent="0.2">
      <c r="A29" s="17"/>
      <c r="F29" s="32"/>
      <c r="G29" s="32"/>
      <c r="H29" s="32"/>
    </row>
    <row r="30" spans="1:22" x14ac:dyDescent="0.2">
      <c r="F30" s="32"/>
      <c r="G30" s="32"/>
      <c r="H30" s="32"/>
      <c r="I30" s="32"/>
      <c r="J30" s="32"/>
      <c r="K30" s="32"/>
      <c r="L30" s="32"/>
    </row>
    <row r="32" spans="1:22" x14ac:dyDescent="0.2">
      <c r="A32" s="15"/>
      <c r="F32" s="32"/>
      <c r="G32" s="32"/>
      <c r="H32" s="32"/>
      <c r="I32" s="32"/>
      <c r="J32" s="32"/>
      <c r="K32" s="32"/>
      <c r="L32" s="32"/>
    </row>
    <row r="33" spans="1:12" x14ac:dyDescent="0.2">
      <c r="A33" s="15"/>
      <c r="F33" s="32"/>
      <c r="G33" s="32"/>
      <c r="H33" s="32"/>
      <c r="I33" s="32"/>
      <c r="J33" s="32"/>
      <c r="K33" s="32"/>
      <c r="L33" s="32"/>
    </row>
    <row r="34" spans="1:12" x14ac:dyDescent="0.2">
      <c r="A34" s="15"/>
      <c r="F34" s="32"/>
      <c r="G34" s="32"/>
      <c r="H34" s="32"/>
      <c r="I34" s="32"/>
      <c r="J34" s="32"/>
      <c r="K34" s="32"/>
      <c r="L34" s="32"/>
    </row>
    <row r="35" spans="1:12" x14ac:dyDescent="0.2">
      <c r="A35" s="15"/>
      <c r="F35" s="32"/>
      <c r="G35" s="32"/>
      <c r="H35" s="32"/>
      <c r="I35" s="32"/>
      <c r="J35" s="32"/>
      <c r="K35" s="32"/>
      <c r="L35" s="32"/>
    </row>
    <row r="36" spans="1:12" x14ac:dyDescent="0.2">
      <c r="A36" s="15"/>
      <c r="F36" s="32"/>
      <c r="G36" s="32"/>
      <c r="H36" s="32"/>
      <c r="I36" s="32"/>
      <c r="J36" s="32"/>
      <c r="K36" s="32"/>
      <c r="L36" s="32"/>
    </row>
    <row r="37" spans="1:12" x14ac:dyDescent="0.2">
      <c r="A37" s="15"/>
      <c r="F37" s="32"/>
      <c r="G37" s="32"/>
      <c r="H37" s="32"/>
      <c r="I37" s="32"/>
      <c r="J37" s="32"/>
      <c r="K37" s="32"/>
      <c r="L37" s="32"/>
    </row>
    <row r="38" spans="1:12" x14ac:dyDescent="0.2">
      <c r="A38" s="15"/>
      <c r="F38" s="32"/>
      <c r="G38" s="32"/>
      <c r="H38" s="32"/>
      <c r="I38" s="32"/>
      <c r="J38" s="32"/>
      <c r="K38" s="32"/>
      <c r="L38" s="32"/>
    </row>
    <row r="39" spans="1:12" x14ac:dyDescent="0.2">
      <c r="A39" s="15"/>
      <c r="F39" s="32"/>
      <c r="G39" s="32"/>
      <c r="H39" s="32"/>
      <c r="I39" s="32"/>
      <c r="J39" s="32"/>
      <c r="K39" s="32"/>
      <c r="L39" s="32"/>
    </row>
    <row r="40" spans="1:12" x14ac:dyDescent="0.2">
      <c r="A40" s="15"/>
      <c r="F40" s="32"/>
      <c r="G40" s="32"/>
      <c r="H40" s="32"/>
      <c r="I40" s="32"/>
      <c r="J40" s="32"/>
      <c r="K40" s="32"/>
      <c r="L40" s="32"/>
    </row>
    <row r="41" spans="1:12" x14ac:dyDescent="0.2">
      <c r="A41" s="15"/>
      <c r="F41" s="32"/>
      <c r="G41" s="32"/>
      <c r="H41" s="32"/>
      <c r="I41" s="32"/>
      <c r="J41" s="32"/>
      <c r="K41" s="32"/>
      <c r="L41" s="32"/>
    </row>
    <row r="42" spans="1:12" x14ac:dyDescent="0.2">
      <c r="A42" s="15"/>
      <c r="F42" s="32"/>
      <c r="G42" s="32"/>
      <c r="H42" s="32"/>
      <c r="I42" s="32"/>
      <c r="J42" s="32"/>
      <c r="K42" s="32"/>
      <c r="L42" s="32"/>
    </row>
    <row r="43" spans="1:12" x14ac:dyDescent="0.2">
      <c r="A43" s="15"/>
      <c r="F43" s="32"/>
      <c r="G43" s="32"/>
      <c r="H43" s="32"/>
      <c r="I43" s="32"/>
      <c r="J43" s="32"/>
      <c r="K43" s="32"/>
      <c r="L43" s="32"/>
    </row>
    <row r="44" spans="1:12" s="51" customFormat="1" x14ac:dyDescent="0.2">
      <c r="A44" s="50"/>
      <c r="F44" s="52"/>
      <c r="G44" s="52"/>
      <c r="H44" s="52"/>
      <c r="I44" s="52"/>
      <c r="J44" s="52"/>
      <c r="K44" s="52"/>
      <c r="L44" s="52"/>
    </row>
    <row r="45" spans="1:12" x14ac:dyDescent="0.2">
      <c r="A45" s="15"/>
      <c r="F45" s="32"/>
      <c r="G45" s="32"/>
      <c r="H45" s="32"/>
      <c r="I45" s="32"/>
      <c r="J45" s="32"/>
      <c r="K45" s="32"/>
      <c r="L45" s="32"/>
    </row>
  </sheetData>
  <mergeCells count="1">
    <mergeCell ref="M1:P1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07DE8F-6276-43FB-B7F1-D12C2A695D4C}">
  <dimension ref="A1:V45"/>
  <sheetViews>
    <sheetView workbookViewId="0">
      <selection activeCell="G26" sqref="G26"/>
    </sheetView>
  </sheetViews>
  <sheetFormatPr baseColWidth="10" defaultColWidth="8.83203125" defaultRowHeight="15" x14ac:dyDescent="0.2"/>
  <cols>
    <col min="1" max="1" width="56.5" bestFit="1" customWidth="1"/>
    <col min="4" max="4" width="11" customWidth="1"/>
    <col min="5" max="6" width="11.33203125" customWidth="1"/>
    <col min="7" max="7" width="12.1640625" customWidth="1"/>
    <col min="8" max="8" width="11.6640625" customWidth="1"/>
    <col min="9" max="9" width="11.5" customWidth="1"/>
    <col min="10" max="10" width="12" customWidth="1"/>
    <col min="11" max="11" width="11.5" customWidth="1"/>
    <col min="12" max="12" width="11.83203125" customWidth="1"/>
  </cols>
  <sheetData>
    <row r="1" spans="1:16" ht="32.25" customHeight="1" x14ac:dyDescent="0.2">
      <c r="A1" s="16" t="s">
        <v>86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x14ac:dyDescent="0.2">
      <c r="A2" s="15" t="s">
        <v>3</v>
      </c>
      <c r="B2" s="15">
        <v>77.214984468038978</v>
      </c>
      <c r="C2" s="15">
        <v>132.80972798391019</v>
      </c>
      <c r="D2" s="15">
        <v>67.645664969979578</v>
      </c>
      <c r="E2" s="15">
        <v>113.36478215503941</v>
      </c>
      <c r="F2" s="15">
        <v>74.627726876841791</v>
      </c>
      <c r="G2" s="15">
        <v>105.2107430554739</v>
      </c>
      <c r="H2" s="15">
        <v>141.9773498456054</v>
      </c>
      <c r="I2" s="15">
        <v>116.14355060637462</v>
      </c>
      <c r="J2" s="15">
        <v>144.86187751257057</v>
      </c>
      <c r="K2" s="15">
        <v>186.48638248175712</v>
      </c>
      <c r="L2" s="15">
        <v>203.23137817363477</v>
      </c>
    </row>
    <row r="3" spans="1:16" x14ac:dyDescent="0.2">
      <c r="A3" s="15" t="s">
        <v>4</v>
      </c>
      <c r="B3" s="15">
        <v>8.9660505857192909</v>
      </c>
      <c r="C3" s="15">
        <v>18.466297403082347</v>
      </c>
      <c r="D3" s="15">
        <v>6.6271817908541593</v>
      </c>
      <c r="E3" s="15">
        <v>12.991518057071684</v>
      </c>
      <c r="F3" s="15">
        <v>5.8826531201912449</v>
      </c>
      <c r="G3" s="15">
        <v>5.8826531201912449</v>
      </c>
      <c r="H3" s="15">
        <v>5.8826531201912449</v>
      </c>
      <c r="I3" s="15">
        <v>11.411996649459066</v>
      </c>
      <c r="J3" s="15">
        <v>11.411996649459066</v>
      </c>
      <c r="K3" s="15">
        <v>11.411996649459066</v>
      </c>
      <c r="L3" s="15">
        <v>11.411996649459066</v>
      </c>
    </row>
    <row r="4" spans="1:16" x14ac:dyDescent="0.2">
      <c r="A4" s="15" t="s">
        <v>5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</row>
    <row r="5" spans="1:16" x14ac:dyDescent="0.2">
      <c r="A5" s="15" t="s">
        <v>6</v>
      </c>
      <c r="B5" s="15">
        <v>14.985907861917807</v>
      </c>
      <c r="C5" s="15">
        <v>29.971815723835615</v>
      </c>
      <c r="D5" s="15">
        <v>9.5171893144520556</v>
      </c>
      <c r="E5" s="15">
        <v>19.034378628904111</v>
      </c>
      <c r="F5" s="15">
        <v>26.836314578349409</v>
      </c>
      <c r="G5" s="15">
        <v>41.495595012606351</v>
      </c>
      <c r="H5" s="15">
        <v>59.557629258280912</v>
      </c>
      <c r="I5" s="15">
        <v>38.502916363451391</v>
      </c>
      <c r="J5" s="15">
        <v>53.162196797708333</v>
      </c>
      <c r="K5" s="15">
        <v>71.2242310433829</v>
      </c>
      <c r="L5" s="15">
        <v>82.363418399715158</v>
      </c>
    </row>
    <row r="6" spans="1:16" x14ac:dyDescent="0.2">
      <c r="A6" s="15" t="s">
        <v>7</v>
      </c>
      <c r="B6" s="15">
        <v>8.0627536334231795</v>
      </c>
      <c r="C6" s="15">
        <v>8.0627536334231795</v>
      </c>
      <c r="D6" s="15">
        <v>8.0627536334231795</v>
      </c>
      <c r="E6" s="15">
        <v>9.5085785983827478</v>
      </c>
      <c r="F6" s="15">
        <v>11.922694497153699</v>
      </c>
      <c r="G6" s="15">
        <v>12.54056925996205</v>
      </c>
      <c r="H6" s="15">
        <v>12.54056925996205</v>
      </c>
      <c r="I6" s="15">
        <v>11.922694497153699</v>
      </c>
      <c r="J6" s="15">
        <v>12.54056925996205</v>
      </c>
      <c r="K6" s="15">
        <v>12.54056925996205</v>
      </c>
      <c r="L6" s="15">
        <v>12.54056925996205</v>
      </c>
    </row>
    <row r="7" spans="1:16" x14ac:dyDescent="0.2">
      <c r="A7" s="15" t="s">
        <v>8</v>
      </c>
      <c r="B7" s="15">
        <v>20.683399999999995</v>
      </c>
      <c r="C7" s="15">
        <v>27.577866666666662</v>
      </c>
      <c r="D7" s="15">
        <v>20.683399999999995</v>
      </c>
      <c r="E7" s="15">
        <v>27.577866666666662</v>
      </c>
      <c r="F7" s="15">
        <v>24.130633333333332</v>
      </c>
      <c r="G7" s="15">
        <v>24.130633333333332</v>
      </c>
      <c r="H7" s="15">
        <v>24.130633333333332</v>
      </c>
      <c r="I7" s="15">
        <v>32.174177777777778</v>
      </c>
      <c r="J7" s="15">
        <v>32.174177777777778</v>
      </c>
      <c r="K7" s="15">
        <v>32.174177777777778</v>
      </c>
      <c r="L7" s="15">
        <v>32.174177777777778</v>
      </c>
    </row>
    <row r="8" spans="1:16" x14ac:dyDescent="0.2">
      <c r="A8" s="15" t="s">
        <v>9</v>
      </c>
      <c r="B8" s="15">
        <v>1.7450245541483591</v>
      </c>
      <c r="C8" s="15">
        <v>1.7450245541483591</v>
      </c>
      <c r="D8" s="15">
        <v>1.7341690359265962</v>
      </c>
      <c r="E8" s="15">
        <v>1.9892737141380203</v>
      </c>
      <c r="F8" s="15">
        <v>1.678161178939767</v>
      </c>
      <c r="G8" s="15">
        <v>1.7255534743066059</v>
      </c>
      <c r="H8" s="15">
        <v>1.9295773058608476</v>
      </c>
      <c r="I8" s="15">
        <v>1.7336101645189685</v>
      </c>
      <c r="J8" s="15">
        <v>1.9295773058608476</v>
      </c>
      <c r="K8" s="15">
        <v>1.9295773058608476</v>
      </c>
      <c r="L8" s="15">
        <v>1.9295773058608476</v>
      </c>
    </row>
    <row r="9" spans="1:16" x14ac:dyDescent="0.2">
      <c r="A9" s="15" t="s">
        <v>10</v>
      </c>
      <c r="B9" s="15">
        <v>40.152674943835613</v>
      </c>
      <c r="C9" s="15">
        <v>48.681451032602745</v>
      </c>
      <c r="D9" s="15">
        <v>32.772354395890417</v>
      </c>
      <c r="E9" s="15">
        <v>43.444146923013705</v>
      </c>
      <c r="F9" s="15">
        <v>49.607166469863024</v>
      </c>
      <c r="G9" s="15">
        <v>58.640336710410963</v>
      </c>
      <c r="H9" s="15">
        <v>61.946403210136992</v>
      </c>
      <c r="I9" s="15">
        <v>55.826490135068504</v>
      </c>
      <c r="J9" s="15">
        <v>61.946403210136992</v>
      </c>
      <c r="K9" s="15">
        <v>65.053286148219186</v>
      </c>
      <c r="L9" s="15">
        <v>68.025327990410972</v>
      </c>
    </row>
    <row r="10" spans="1:16" x14ac:dyDescent="0.2">
      <c r="A10" s="15" t="s">
        <v>11</v>
      </c>
      <c r="B10" s="15">
        <v>2.0144754201447532</v>
      </c>
      <c r="C10" s="15">
        <v>2.0144754201447719</v>
      </c>
      <c r="D10" s="15">
        <v>2.0144754201447719</v>
      </c>
      <c r="E10" s="15">
        <v>2.0144754201447497</v>
      </c>
      <c r="F10" s="15">
        <v>2.1941982272361193</v>
      </c>
      <c r="G10" s="15">
        <v>2.1941982272361029</v>
      </c>
      <c r="H10" s="15">
        <v>2.1941982272361193</v>
      </c>
      <c r="I10" s="15">
        <v>2.1941982272361029</v>
      </c>
      <c r="J10" s="15">
        <v>2.1941982272361193</v>
      </c>
      <c r="K10" s="15">
        <v>2.1941982272361029</v>
      </c>
      <c r="L10" s="15">
        <v>2.1941982272361029</v>
      </c>
    </row>
    <row r="11" spans="1:16" x14ac:dyDescent="0.2">
      <c r="A11" s="15" t="s">
        <v>12</v>
      </c>
      <c r="B11" s="15">
        <v>15.834541678796384</v>
      </c>
      <c r="C11" s="15">
        <v>17.049870076841657</v>
      </c>
      <c r="D11" s="15">
        <v>21.212558492057241</v>
      </c>
      <c r="E11" s="15">
        <v>24.429461567651487</v>
      </c>
      <c r="F11" s="15">
        <v>30.127582074373233</v>
      </c>
      <c r="G11" s="15">
        <v>33.056020023294728</v>
      </c>
      <c r="H11" s="15">
        <v>37.357029874583183</v>
      </c>
      <c r="I11" s="15">
        <v>30.881305659227252</v>
      </c>
      <c r="J11" s="15">
        <v>34.084064069079616</v>
      </c>
      <c r="K11" s="15">
        <v>38.385073920368065</v>
      </c>
      <c r="L11" s="15">
        <v>43.659079851626544</v>
      </c>
    </row>
    <row r="12" spans="1:16" x14ac:dyDescent="0.2">
      <c r="A12" s="15" t="s">
        <v>13</v>
      </c>
      <c r="B12" s="15">
        <v>8.9230377534475291</v>
      </c>
      <c r="C12" s="15">
        <v>12.013150729197388</v>
      </c>
      <c r="D12" s="15">
        <v>10.75890625796827</v>
      </c>
      <c r="E12" s="15">
        <v>13.241001908052384</v>
      </c>
      <c r="F12" s="15">
        <v>15.01990478016584</v>
      </c>
      <c r="G12" s="15">
        <v>15.01990478016584</v>
      </c>
      <c r="H12" s="15">
        <v>18.008206343137296</v>
      </c>
      <c r="I12" s="15">
        <v>11.965218785372629</v>
      </c>
      <c r="J12" s="15">
        <v>11.965218785372629</v>
      </c>
      <c r="K12" s="15">
        <v>14.953520348344085</v>
      </c>
      <c r="L12" s="15">
        <v>14.953520348344085</v>
      </c>
    </row>
    <row r="13" spans="1:16" x14ac:dyDescent="0.2">
      <c r="A13" s="15" t="s">
        <v>14</v>
      </c>
      <c r="B13" s="15">
        <v>0</v>
      </c>
      <c r="C13" s="15">
        <v>0</v>
      </c>
      <c r="D13" s="15">
        <v>0</v>
      </c>
      <c r="E13" s="15">
        <v>0</v>
      </c>
      <c r="F13" s="15">
        <v>286.44531759360001</v>
      </c>
      <c r="G13" s="15">
        <v>247.33519128620441</v>
      </c>
      <c r="H13" s="15">
        <v>247.33519128620441</v>
      </c>
      <c r="I13" s="15">
        <v>286.44531759360001</v>
      </c>
      <c r="J13" s="15">
        <v>247.33519128620441</v>
      </c>
      <c r="K13" s="15">
        <v>247.33519128620441</v>
      </c>
      <c r="L13" s="15">
        <v>533.78050887980442</v>
      </c>
    </row>
    <row r="14" spans="1:16" x14ac:dyDescent="0.2">
      <c r="A14" s="15" t="s">
        <v>15</v>
      </c>
      <c r="B14" s="15">
        <v>28.485039342188983</v>
      </c>
      <c r="C14" s="15">
        <v>54.251955744206541</v>
      </c>
      <c r="D14" s="15">
        <v>30.682097770163615</v>
      </c>
      <c r="E14" s="15">
        <v>57.768981507495255</v>
      </c>
      <c r="F14" s="15">
        <v>38.684664358299173</v>
      </c>
      <c r="G14" s="15">
        <v>40.824620999733774</v>
      </c>
      <c r="H14" s="15">
        <v>55.201083632572441</v>
      </c>
      <c r="I14" s="15">
        <v>52.16374080361453</v>
      </c>
      <c r="J14" s="15">
        <v>54.205055957001854</v>
      </c>
      <c r="K14" s="15">
        <v>68.680160077887805</v>
      </c>
      <c r="L14" s="15">
        <v>83.886929162068313</v>
      </c>
    </row>
    <row r="15" spans="1:16" x14ac:dyDescent="0.2">
      <c r="A15" s="15" t="s">
        <v>16</v>
      </c>
      <c r="B15" s="15">
        <v>0</v>
      </c>
      <c r="C15" s="15">
        <v>0</v>
      </c>
      <c r="D15" s="15">
        <v>0</v>
      </c>
      <c r="E15" s="15">
        <v>0</v>
      </c>
      <c r="F15" s="15">
        <v>74.964190465092642</v>
      </c>
      <c r="G15" s="15">
        <v>80.531289671260026</v>
      </c>
      <c r="H15" s="15">
        <v>82.756169107527626</v>
      </c>
      <c r="I15" s="15">
        <v>75.590753177215163</v>
      </c>
      <c r="J15" s="15">
        <v>81.157852383382533</v>
      </c>
      <c r="K15" s="15">
        <v>107.1223110956752</v>
      </c>
      <c r="L15" s="15">
        <v>113.06502988384773</v>
      </c>
    </row>
    <row r="16" spans="1:16" x14ac:dyDescent="0.2">
      <c r="A16" s="15" t="s">
        <v>17</v>
      </c>
      <c r="B16" s="15">
        <v>34.790950386826616</v>
      </c>
      <c r="C16" s="15">
        <v>69.581900773653231</v>
      </c>
      <c r="D16" s="15">
        <v>12.932764162517874</v>
      </c>
      <c r="E16" s="15">
        <v>20.63606866552427</v>
      </c>
      <c r="F16" s="15">
        <v>16.244970542809003</v>
      </c>
      <c r="G16" s="15">
        <v>16.244970542809003</v>
      </c>
      <c r="H16" s="15">
        <v>29.102174704208061</v>
      </c>
      <c r="I16" s="15">
        <v>44.967657014993087</v>
      </c>
      <c r="J16" s="15">
        <v>44.967657014993087</v>
      </c>
      <c r="K16" s="15">
        <v>57.824861176392147</v>
      </c>
      <c r="L16" s="15">
        <v>57.824861176392147</v>
      </c>
    </row>
    <row r="17" spans="1:22" x14ac:dyDescent="0.2">
      <c r="A17" s="15" t="s">
        <v>18</v>
      </c>
      <c r="B17" s="15">
        <v>67.970900182591137</v>
      </c>
      <c r="C17" s="15">
        <v>114.60706535534628</v>
      </c>
      <c r="D17" s="15">
        <v>51.622143250396597</v>
      </c>
      <c r="E17" s="15">
        <v>82.699980260034778</v>
      </c>
      <c r="F17" s="15">
        <v>60.830120130669982</v>
      </c>
      <c r="G17" s="15">
        <v>105.89392808497223</v>
      </c>
      <c r="H17" s="15">
        <v>156.30019678403536</v>
      </c>
      <c r="I17" s="15">
        <v>73.818300491438507</v>
      </c>
      <c r="J17" s="15">
        <v>118.88210844574076</v>
      </c>
      <c r="K17" s="15">
        <v>169.28837714480392</v>
      </c>
      <c r="L17" s="15">
        <v>182.91354841644852</v>
      </c>
    </row>
    <row r="18" spans="1:22" x14ac:dyDescent="0.2">
      <c r="A18" s="15" t="s">
        <v>19</v>
      </c>
      <c r="B18" s="15">
        <v>110.75981735159819</v>
      </c>
      <c r="C18" s="15">
        <v>122.47762557077627</v>
      </c>
      <c r="D18" s="15">
        <v>90.011389639192132</v>
      </c>
      <c r="E18" s="15">
        <v>98.917069033137039</v>
      </c>
      <c r="F18" s="15">
        <v>100.39786761714036</v>
      </c>
      <c r="G18" s="15">
        <v>107.58054704143699</v>
      </c>
      <c r="H18" s="15">
        <v>107.58054704143699</v>
      </c>
      <c r="I18" s="15">
        <v>100.39786761714036</v>
      </c>
      <c r="J18" s="15">
        <v>107.58054704143699</v>
      </c>
      <c r="K18" s="15">
        <v>107.58054704143699</v>
      </c>
      <c r="L18" s="15">
        <v>107.58054704143699</v>
      </c>
    </row>
    <row r="19" spans="1:22" x14ac:dyDescent="0.2">
      <c r="A19" s="16" t="s">
        <v>80</v>
      </c>
      <c r="B19" s="16">
        <f>B20-B18-B13</f>
        <v>329.82974081107864</v>
      </c>
      <c r="C19" s="16">
        <f t="shared" ref="C19:L19" si="0">C20-C18-C13</f>
        <v>536.83335509705898</v>
      </c>
      <c r="D19" s="16">
        <f t="shared" si="0"/>
        <v>276.26565849377437</v>
      </c>
      <c r="E19" s="16">
        <f t="shared" si="0"/>
        <v>428.70051407211929</v>
      </c>
      <c r="F19" s="16">
        <f t="shared" si="0"/>
        <v>432.75098063331842</v>
      </c>
      <c r="G19" s="16">
        <f t="shared" si="0"/>
        <v>543.39101629575612</v>
      </c>
      <c r="H19" s="16">
        <f t="shared" si="0"/>
        <v>688.88387400667125</v>
      </c>
      <c r="I19" s="16">
        <f t="shared" si="0"/>
        <v>559.29661035290155</v>
      </c>
      <c r="J19" s="16">
        <f t="shared" si="0"/>
        <v>665.48295339628226</v>
      </c>
      <c r="K19" s="16">
        <f t="shared" si="0"/>
        <v>839.26872265712609</v>
      </c>
      <c r="L19" s="16">
        <f t="shared" si="0"/>
        <v>910.17361262278416</v>
      </c>
    </row>
    <row r="20" spans="1:22" x14ac:dyDescent="0.2">
      <c r="A20" s="15" t="s">
        <v>81</v>
      </c>
      <c r="B20" s="15">
        <f>SUM(B2:B18)</f>
        <v>440.58955816267684</v>
      </c>
      <c r="C20" s="15">
        <f t="shared" ref="C20:L20" si="1">SUM(C2:C18)</f>
        <v>659.31098066783522</v>
      </c>
      <c r="D20" s="15">
        <f t="shared" si="1"/>
        <v>366.27704813296651</v>
      </c>
      <c r="E20" s="15">
        <f t="shared" si="1"/>
        <v>527.61758310525636</v>
      </c>
      <c r="F20" s="15">
        <f t="shared" si="1"/>
        <v>819.59416584405881</v>
      </c>
      <c r="G20" s="15">
        <f t="shared" si="1"/>
        <v>898.30675462339741</v>
      </c>
      <c r="H20" s="15">
        <f t="shared" si="1"/>
        <v>1043.7996123343125</v>
      </c>
      <c r="I20" s="15">
        <f t="shared" si="1"/>
        <v>946.13979556364188</v>
      </c>
      <c r="J20" s="15">
        <f>SUM(J2:J18)</f>
        <v>1020.3986917239237</v>
      </c>
      <c r="K20" s="15">
        <f t="shared" si="1"/>
        <v>1194.1844609847676</v>
      </c>
      <c r="L20" s="15">
        <f t="shared" si="1"/>
        <v>1551.5346685440256</v>
      </c>
    </row>
    <row r="21" spans="1:22" x14ac:dyDescent="0.2">
      <c r="A21" s="15" t="s">
        <v>82</v>
      </c>
      <c r="B21" s="15">
        <f>B20-B13</f>
        <v>440.58955816267684</v>
      </c>
      <c r="C21" s="15">
        <f t="shared" ref="C21:L21" si="2">C20-C13</f>
        <v>659.31098066783522</v>
      </c>
      <c r="D21" s="15">
        <f t="shared" si="2"/>
        <v>366.27704813296651</v>
      </c>
      <c r="E21" s="15">
        <f t="shared" si="2"/>
        <v>527.61758310525636</v>
      </c>
      <c r="F21" s="15">
        <f t="shared" si="2"/>
        <v>533.14884825045874</v>
      </c>
      <c r="G21" s="15">
        <f t="shared" si="2"/>
        <v>650.97156333719295</v>
      </c>
      <c r="H21" s="15">
        <f t="shared" si="2"/>
        <v>796.46442104810808</v>
      </c>
      <c r="I21" s="15">
        <f t="shared" si="2"/>
        <v>659.69447797004182</v>
      </c>
      <c r="J21" s="15">
        <f t="shared" si="2"/>
        <v>773.06350043771931</v>
      </c>
      <c r="K21" s="15">
        <f t="shared" si="2"/>
        <v>946.84926969856315</v>
      </c>
      <c r="L21" s="15">
        <f t="shared" si="2"/>
        <v>1017.7541596642212</v>
      </c>
      <c r="O21" s="15"/>
      <c r="Q21" s="15"/>
      <c r="R21" s="15"/>
      <c r="S21" s="15"/>
      <c r="T21" s="15"/>
      <c r="U21" s="15"/>
    </row>
    <row r="22" spans="1:22" x14ac:dyDescent="0.2">
      <c r="A22" s="15" t="s">
        <v>83</v>
      </c>
      <c r="B22" s="15">
        <f t="shared" ref="B22:L22" si="3">B23+B6</f>
        <v>309.14634081107863</v>
      </c>
      <c r="C22" s="15">
        <f t="shared" si="3"/>
        <v>509.25548843039235</v>
      </c>
      <c r="D22" s="15">
        <f t="shared" si="3"/>
        <v>255.58225849377436</v>
      </c>
      <c r="E22" s="15">
        <f t="shared" si="3"/>
        <v>401.12264740545265</v>
      </c>
      <c r="F22" s="15">
        <f t="shared" si="3"/>
        <v>408.6203472999851</v>
      </c>
      <c r="G22" s="15">
        <f t="shared" si="3"/>
        <v>519.2603829624228</v>
      </c>
      <c r="H22" s="15">
        <f t="shared" si="3"/>
        <v>664.75324067333793</v>
      </c>
      <c r="I22" s="15">
        <f t="shared" si="3"/>
        <v>527.12243257512375</v>
      </c>
      <c r="J22" s="15">
        <f t="shared" si="3"/>
        <v>633.30877561850446</v>
      </c>
      <c r="K22" s="15">
        <f t="shared" si="3"/>
        <v>807.09454487934829</v>
      </c>
      <c r="L22" s="15">
        <f t="shared" si="3"/>
        <v>877.99943484500636</v>
      </c>
      <c r="O22" s="15"/>
      <c r="Q22" s="15"/>
      <c r="R22" s="15"/>
      <c r="S22" s="15"/>
      <c r="T22" s="15"/>
      <c r="U22" s="15"/>
      <c r="V22" s="15"/>
    </row>
    <row r="23" spans="1:22" x14ac:dyDescent="0.2">
      <c r="A23" s="15" t="s">
        <v>84</v>
      </c>
      <c r="B23" s="15">
        <f t="shared" ref="B23:L23" si="4">B19-B7-B6</f>
        <v>301.08358717765543</v>
      </c>
      <c r="C23" s="15">
        <f t="shared" si="4"/>
        <v>501.19273479696915</v>
      </c>
      <c r="D23" s="15">
        <f t="shared" si="4"/>
        <v>247.51950486035119</v>
      </c>
      <c r="E23" s="15">
        <f t="shared" si="4"/>
        <v>391.61406880706988</v>
      </c>
      <c r="F23" s="15">
        <f t="shared" si="4"/>
        <v>396.69765280283139</v>
      </c>
      <c r="G23" s="15">
        <f t="shared" si="4"/>
        <v>506.71981370246073</v>
      </c>
      <c r="H23" s="15">
        <f t="shared" si="4"/>
        <v>652.21267141337592</v>
      </c>
      <c r="I23" s="15">
        <f t="shared" si="4"/>
        <v>515.1997380779701</v>
      </c>
      <c r="J23" s="15">
        <f t="shared" si="4"/>
        <v>620.76820635854244</v>
      </c>
      <c r="K23" s="15">
        <f t="shared" si="4"/>
        <v>794.55397561938628</v>
      </c>
      <c r="L23" s="15">
        <f t="shared" si="4"/>
        <v>865.45886558504435</v>
      </c>
      <c r="Q23" s="15"/>
      <c r="U23" s="15"/>
      <c r="V23" s="15"/>
    </row>
    <row r="24" spans="1:22" x14ac:dyDescent="0.2">
      <c r="A24" s="15" t="s">
        <v>85</v>
      </c>
      <c r="B24" s="15">
        <f>B21-B7</f>
        <v>419.90615816267683</v>
      </c>
      <c r="C24" s="15">
        <f t="shared" ref="C24:L24" si="5">C21-C7</f>
        <v>631.73311400116859</v>
      </c>
      <c r="D24" s="15">
        <f t="shared" si="5"/>
        <v>345.59364813296651</v>
      </c>
      <c r="E24" s="15">
        <f t="shared" si="5"/>
        <v>500.03971643858972</v>
      </c>
      <c r="F24" s="15">
        <f t="shared" si="5"/>
        <v>509.01821491712542</v>
      </c>
      <c r="G24" s="15">
        <f t="shared" si="5"/>
        <v>626.84093000385963</v>
      </c>
      <c r="H24" s="15">
        <f t="shared" si="5"/>
        <v>772.33378771477476</v>
      </c>
      <c r="I24" s="15">
        <f t="shared" si="5"/>
        <v>627.52030019226402</v>
      </c>
      <c r="J24" s="15">
        <f t="shared" si="5"/>
        <v>740.88932265994151</v>
      </c>
      <c r="K24" s="15">
        <f t="shared" si="5"/>
        <v>914.67509192078535</v>
      </c>
      <c r="L24" s="15">
        <f t="shared" si="5"/>
        <v>985.57998188644342</v>
      </c>
    </row>
    <row r="25" spans="1:22" x14ac:dyDescent="0.2">
      <c r="B25" s="15"/>
      <c r="E25" s="15"/>
      <c r="G25" s="15"/>
      <c r="J25" s="15"/>
    </row>
    <row r="27" spans="1:22" x14ac:dyDescent="0.2">
      <c r="D27" s="15"/>
    </row>
    <row r="28" spans="1:22" x14ac:dyDescent="0.2">
      <c r="D28" s="15"/>
    </row>
    <row r="29" spans="1:22" x14ac:dyDescent="0.2">
      <c r="A29" s="17"/>
      <c r="F29" s="32"/>
      <c r="G29" s="32"/>
      <c r="H29" s="32"/>
    </row>
    <row r="30" spans="1:22" x14ac:dyDescent="0.2">
      <c r="F30" s="32"/>
      <c r="G30" s="32"/>
      <c r="H30" s="32"/>
      <c r="I30" s="32"/>
      <c r="J30" s="32"/>
      <c r="K30" s="32"/>
      <c r="L30" s="32"/>
    </row>
    <row r="32" spans="1:22" x14ac:dyDescent="0.2">
      <c r="A32" s="15"/>
      <c r="F32" s="32"/>
      <c r="G32" s="32"/>
      <c r="H32" s="32"/>
      <c r="I32" s="32"/>
      <c r="J32" s="32"/>
      <c r="K32" s="32"/>
      <c r="L32" s="32"/>
    </row>
    <row r="33" spans="1:12" x14ac:dyDescent="0.2">
      <c r="A33" s="15"/>
      <c r="F33" s="32"/>
      <c r="G33" s="32"/>
      <c r="H33" s="32"/>
      <c r="I33" s="32"/>
      <c r="J33" s="32"/>
      <c r="K33" s="32"/>
      <c r="L33" s="32"/>
    </row>
    <row r="34" spans="1:12" x14ac:dyDescent="0.2">
      <c r="A34" s="15"/>
      <c r="F34" s="32"/>
      <c r="G34" s="32"/>
      <c r="H34" s="32"/>
      <c r="I34" s="32"/>
      <c r="J34" s="32"/>
      <c r="K34" s="32"/>
      <c r="L34" s="32"/>
    </row>
    <row r="35" spans="1:12" x14ac:dyDescent="0.2">
      <c r="A35" s="15"/>
      <c r="F35" s="32"/>
      <c r="G35" s="32"/>
      <c r="H35" s="32"/>
      <c r="I35" s="32"/>
      <c r="J35" s="32"/>
      <c r="K35" s="32"/>
      <c r="L35" s="32"/>
    </row>
    <row r="36" spans="1:12" x14ac:dyDescent="0.2">
      <c r="A36" s="15"/>
      <c r="F36" s="32"/>
      <c r="G36" s="32"/>
      <c r="H36" s="32"/>
      <c r="I36" s="32"/>
      <c r="J36" s="32"/>
      <c r="K36" s="32"/>
      <c r="L36" s="32"/>
    </row>
    <row r="37" spans="1:12" x14ac:dyDescent="0.2">
      <c r="A37" s="15"/>
      <c r="F37" s="32"/>
      <c r="G37" s="32"/>
      <c r="H37" s="32"/>
      <c r="I37" s="32"/>
      <c r="J37" s="32"/>
      <c r="K37" s="32"/>
      <c r="L37" s="32"/>
    </row>
    <row r="38" spans="1:12" x14ac:dyDescent="0.2">
      <c r="A38" s="15"/>
      <c r="F38" s="32"/>
      <c r="G38" s="32"/>
      <c r="H38" s="32"/>
      <c r="I38" s="32"/>
      <c r="J38" s="32"/>
      <c r="K38" s="32"/>
      <c r="L38" s="32"/>
    </row>
    <row r="39" spans="1:12" x14ac:dyDescent="0.2">
      <c r="A39" s="15"/>
      <c r="F39" s="32"/>
      <c r="G39" s="32"/>
      <c r="H39" s="32"/>
      <c r="I39" s="32"/>
      <c r="J39" s="32"/>
      <c r="K39" s="32"/>
      <c r="L39" s="32"/>
    </row>
    <row r="40" spans="1:12" x14ac:dyDescent="0.2">
      <c r="A40" s="15"/>
      <c r="F40" s="32"/>
      <c r="G40" s="32"/>
      <c r="H40" s="32"/>
      <c r="I40" s="32"/>
      <c r="J40" s="32"/>
      <c r="K40" s="32"/>
      <c r="L40" s="32"/>
    </row>
    <row r="41" spans="1:12" x14ac:dyDescent="0.2">
      <c r="A41" s="15"/>
      <c r="F41" s="32"/>
      <c r="G41" s="32"/>
      <c r="H41" s="32"/>
      <c r="I41" s="32"/>
      <c r="J41" s="32"/>
      <c r="K41" s="32"/>
      <c r="L41" s="32"/>
    </row>
    <row r="42" spans="1:12" x14ac:dyDescent="0.2">
      <c r="A42" s="15"/>
      <c r="F42" s="32"/>
      <c r="G42" s="32"/>
      <c r="H42" s="32"/>
      <c r="I42" s="32"/>
      <c r="J42" s="32"/>
      <c r="K42" s="32"/>
      <c r="L42" s="32"/>
    </row>
    <row r="43" spans="1:12" x14ac:dyDescent="0.2">
      <c r="A43" s="15"/>
      <c r="F43" s="32"/>
      <c r="G43" s="32"/>
      <c r="H43" s="32"/>
      <c r="I43" s="32"/>
      <c r="J43" s="32"/>
      <c r="K43" s="32"/>
      <c r="L43" s="32"/>
    </row>
    <row r="44" spans="1:12" s="34" customFormat="1" x14ac:dyDescent="0.2">
      <c r="A44" s="33"/>
      <c r="F44" s="35"/>
      <c r="G44" s="35"/>
      <c r="H44" s="35"/>
      <c r="I44" s="35"/>
      <c r="J44" s="35"/>
      <c r="K44" s="35"/>
      <c r="L44" s="35"/>
    </row>
    <row r="45" spans="1:12" x14ac:dyDescent="0.2">
      <c r="A45" s="15"/>
      <c r="F45" s="32"/>
      <c r="G45" s="32"/>
      <c r="H45" s="32"/>
      <c r="I45" s="32"/>
      <c r="J45" s="32"/>
      <c r="K45" s="32"/>
      <c r="L45" s="32"/>
    </row>
  </sheetData>
  <mergeCells count="1">
    <mergeCell ref="M1:P1"/>
  </mergeCell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006F40-2776-4971-8854-40BD344DC414}">
  <dimension ref="A1:T30"/>
  <sheetViews>
    <sheetView workbookViewId="0">
      <selection activeCell="F18" sqref="F18"/>
    </sheetView>
  </sheetViews>
  <sheetFormatPr baseColWidth="10" defaultColWidth="8.83203125" defaultRowHeight="15" x14ac:dyDescent="0.2"/>
  <cols>
    <col min="1" max="1" width="40.33203125" style="40" customWidth="1"/>
    <col min="2" max="12" width="8.83203125" style="40"/>
    <col min="13" max="13" width="8.83203125" style="41"/>
    <col min="14" max="17" width="8.83203125" style="40"/>
    <col min="18" max="18" width="11.83203125" style="40" bestFit="1" customWidth="1"/>
    <col min="19" max="16384" width="8.83203125" style="40"/>
  </cols>
  <sheetData>
    <row r="1" spans="1:17" x14ac:dyDescent="0.2">
      <c r="A1" s="38" t="s">
        <v>0</v>
      </c>
      <c r="B1" s="39" t="s">
        <v>36</v>
      </c>
      <c r="C1" s="39"/>
      <c r="D1" s="39"/>
      <c r="E1" s="39"/>
      <c r="F1" s="39"/>
      <c r="G1" s="39"/>
      <c r="H1" s="39"/>
      <c r="I1" s="39"/>
      <c r="J1" s="39"/>
      <c r="K1" s="39"/>
    </row>
    <row r="2" spans="1:17" x14ac:dyDescent="0.2">
      <c r="A2" s="42"/>
      <c r="B2" s="41"/>
      <c r="C2" s="41"/>
      <c r="D2" s="41"/>
    </row>
    <row r="3" spans="1:17" x14ac:dyDescent="0.2">
      <c r="A3" s="43" t="s">
        <v>2</v>
      </c>
      <c r="B3" s="44">
        <v>2008</v>
      </c>
      <c r="C3" s="44">
        <v>2009</v>
      </c>
      <c r="D3" s="44">
        <v>2010</v>
      </c>
      <c r="E3" s="44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>
        <v>2019</v>
      </c>
      <c r="N3" s="44">
        <v>2020</v>
      </c>
      <c r="O3" s="44">
        <v>2021</v>
      </c>
      <c r="P3" s="44">
        <v>2022</v>
      </c>
      <c r="Q3" s="44">
        <v>2023</v>
      </c>
    </row>
    <row r="4" spans="1:17" x14ac:dyDescent="0.2">
      <c r="A4" s="42" t="s">
        <v>3</v>
      </c>
      <c r="B4" s="41">
        <v>40.338090770644413</v>
      </c>
      <c r="C4" s="41">
        <v>43.149470354556136</v>
      </c>
      <c r="D4" s="41">
        <v>44.336497289985523</v>
      </c>
      <c r="E4" s="41">
        <v>46.314875515701175</v>
      </c>
      <c r="F4" s="41">
        <v>48.251603673507027</v>
      </c>
      <c r="G4" s="41">
        <v>50.105031695493274</v>
      </c>
      <c r="H4" s="41">
        <v>43.953111930861219</v>
      </c>
      <c r="I4" s="41">
        <v>43.37549403279651</v>
      </c>
      <c r="J4" s="41">
        <v>44.723851519607479</v>
      </c>
      <c r="K4" s="41">
        <v>45.588262095196527</v>
      </c>
      <c r="L4" s="41">
        <v>49.285106872660563</v>
      </c>
      <c r="M4" s="41">
        <v>49.643471315834795</v>
      </c>
      <c r="N4" s="41">
        <f>'2020'!B2</f>
        <v>51.173936020047044</v>
      </c>
      <c r="O4" s="41">
        <f>'2021'!B2</f>
        <v>50.991505029225912</v>
      </c>
      <c r="P4" s="41">
        <f>'2022'!B2</f>
        <v>65.729166025930368</v>
      </c>
      <c r="Q4" s="41">
        <f>'2023'!B2</f>
        <v>77.214984468038978</v>
      </c>
    </row>
    <row r="5" spans="1:17" x14ac:dyDescent="0.2">
      <c r="A5" s="42" t="s">
        <v>4</v>
      </c>
      <c r="B5" s="41">
        <v>4.37793023255814</v>
      </c>
      <c r="C5" s="41">
        <v>4.4928365378746271</v>
      </c>
      <c r="D5" s="41">
        <v>4.6900923620012618</v>
      </c>
      <c r="E5" s="41">
        <v>4.9601221794950057</v>
      </c>
      <c r="F5" s="41">
        <v>5.1305665323811276</v>
      </c>
      <c r="G5" s="41">
        <v>5.2607936784064782</v>
      </c>
      <c r="H5" s="41">
        <v>4.8203424657534244</v>
      </c>
      <c r="I5" s="41">
        <v>4.884405925247993</v>
      </c>
      <c r="J5" s="41">
        <v>4.89133170465281</v>
      </c>
      <c r="K5" s="41">
        <v>5.017727178790742</v>
      </c>
      <c r="L5" s="41">
        <v>5.8528424657534242</v>
      </c>
      <c r="M5" s="41">
        <v>5.9035636158012101</v>
      </c>
      <c r="N5" s="41">
        <f>'2020'!B3</f>
        <v>6.0506684692577251</v>
      </c>
      <c r="O5" s="41">
        <f>'2021'!B3</f>
        <v>6.0950763252628217</v>
      </c>
      <c r="P5" s="41">
        <f>'2022'!B3</f>
        <v>8.3300547945205476</v>
      </c>
      <c r="Q5" s="41">
        <f>'2023'!B3</f>
        <v>8.9660505857192909</v>
      </c>
    </row>
    <row r="6" spans="1:17" x14ac:dyDescent="0.2">
      <c r="A6" s="42" t="s">
        <v>5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f>'2020'!B4</f>
        <v>0</v>
      </c>
      <c r="O6" s="41">
        <f>'2021'!B4</f>
        <v>0</v>
      </c>
      <c r="P6" s="41">
        <f>'2022'!B4</f>
        <v>0</v>
      </c>
      <c r="Q6" s="41">
        <f>'2023'!B4</f>
        <v>0</v>
      </c>
    </row>
    <row r="7" spans="1:17" x14ac:dyDescent="0.2">
      <c r="A7" s="42" t="s">
        <v>6</v>
      </c>
      <c r="B7" s="41">
        <v>7.6422785852713178</v>
      </c>
      <c r="C7" s="41">
        <v>7.2435510069093363</v>
      </c>
      <c r="D7" s="41">
        <v>7.7253468307633977</v>
      </c>
      <c r="E7" s="41">
        <v>8.5643361102334001</v>
      </c>
      <c r="F7" s="41">
        <v>9.3119503196621167</v>
      </c>
      <c r="G7" s="41">
        <v>9.9183485117542993</v>
      </c>
      <c r="H7" s="41">
        <v>6.7560228310502275</v>
      </c>
      <c r="I7" s="41">
        <v>7.2464213994816733</v>
      </c>
      <c r="J7" s="41">
        <v>7.116474885844748</v>
      </c>
      <c r="K7" s="41">
        <v>7.5272863473506408</v>
      </c>
      <c r="L7" s="41">
        <v>8.4130538812785396</v>
      </c>
      <c r="M7" s="41">
        <v>8.4185446622916658</v>
      </c>
      <c r="N7" s="41">
        <f>'2020'!B5</f>
        <v>9.1013936073059352</v>
      </c>
      <c r="O7" s="41">
        <f>'2021'!B5</f>
        <v>9.4625933547945191</v>
      </c>
      <c r="P7" s="41">
        <f>'2022'!B5</f>
        <v>13.63037123287671</v>
      </c>
      <c r="Q7" s="41">
        <f>'2023'!B5</f>
        <v>14.985907861917807</v>
      </c>
    </row>
    <row r="8" spans="1:17" x14ac:dyDescent="0.2">
      <c r="A8" s="42" t="s">
        <v>7</v>
      </c>
      <c r="B8" s="41">
        <v>4.7115384615384617</v>
      </c>
      <c r="C8" s="41">
        <v>4.9332165220888156</v>
      </c>
      <c r="D8" s="41">
        <v>4.9332165220888156</v>
      </c>
      <c r="E8" s="41">
        <v>5.157240382221711</v>
      </c>
      <c r="F8" s="41">
        <v>5.4586756285785416</v>
      </c>
      <c r="G8" s="41">
        <v>5.7049845847456009</v>
      </c>
      <c r="H8" s="41">
        <v>5.6260821920000001</v>
      </c>
      <c r="I8" s="41">
        <v>5.5888158908486547</v>
      </c>
      <c r="J8" s="41">
        <v>5.6678656205636297</v>
      </c>
      <c r="K8" s="41">
        <v>5.7672424236338822</v>
      </c>
      <c r="L8" s="41">
        <v>6.0007999999999999</v>
      </c>
      <c r="M8" s="41">
        <v>6.1881475875118248</v>
      </c>
      <c r="N8" s="41">
        <f>'2020'!B6</f>
        <v>5.983768401135289</v>
      </c>
      <c r="O8" s="41">
        <f>'2021'!B6</f>
        <v>6.0859579943235573</v>
      </c>
      <c r="P8" s="41">
        <f>'2022'!B6</f>
        <v>7.4409989999999997</v>
      </c>
      <c r="Q8" s="41">
        <f>'2023'!B6</f>
        <v>8.0627536334231795</v>
      </c>
    </row>
    <row r="9" spans="1:17" x14ac:dyDescent="0.2">
      <c r="A9" s="42" t="s">
        <v>8</v>
      </c>
      <c r="B9" s="41">
        <v>13.327884615384615</v>
      </c>
      <c r="C9" s="41">
        <v>13.693454484213735</v>
      </c>
      <c r="D9" s="41">
        <v>13.926890665514259</v>
      </c>
      <c r="E9" s="41">
        <v>13.95331740301998</v>
      </c>
      <c r="F9" s="41">
        <v>14.335616438356164</v>
      </c>
      <c r="G9" s="41">
        <v>14.466070547945206</v>
      </c>
      <c r="H9" s="41">
        <v>14.600605004041098</v>
      </c>
      <c r="I9" s="41">
        <v>14.767288862464158</v>
      </c>
      <c r="J9" s="41">
        <v>15.185621721690834</v>
      </c>
      <c r="K9" s="41">
        <v>15.757729095958036</v>
      </c>
      <c r="L9" s="41">
        <v>16.511177570093459</v>
      </c>
      <c r="M9" s="41">
        <v>17.28520933407713</v>
      </c>
      <c r="N9" s="41">
        <f>'2020'!B7</f>
        <v>17.960237035225678</v>
      </c>
      <c r="O9" s="41">
        <f>'2021'!B7</f>
        <v>18.681000028449315</v>
      </c>
      <c r="P9" s="41">
        <f>'2022'!B7</f>
        <v>16.553975661511853</v>
      </c>
      <c r="Q9" s="41">
        <f>'2023'!B7</f>
        <v>20.683399999999995</v>
      </c>
    </row>
    <row r="10" spans="1:17" x14ac:dyDescent="0.2">
      <c r="A10" s="42" t="s">
        <v>9</v>
      </c>
      <c r="B10" s="41">
        <v>1.7888461538461538</v>
      </c>
      <c r="C10" s="41">
        <v>1.8384423925161164</v>
      </c>
      <c r="D10" s="41">
        <v>1.9038192525810675</v>
      </c>
      <c r="E10" s="41">
        <v>2.0013209490572441</v>
      </c>
      <c r="F10" s="41">
        <v>1.9787772042072611</v>
      </c>
      <c r="G10" s="41">
        <v>1.912273156899811</v>
      </c>
      <c r="H10" s="41">
        <v>1.1552876712328768</v>
      </c>
      <c r="I10" s="41">
        <v>1.172823287671233</v>
      </c>
      <c r="J10" s="41">
        <v>1.2058315068493151</v>
      </c>
      <c r="K10" s="41">
        <v>1.2948849315068496</v>
      </c>
      <c r="L10" s="41">
        <v>1.618821917808219</v>
      </c>
      <c r="M10" s="41">
        <v>1.5953807145690881</v>
      </c>
      <c r="N10" s="41">
        <f>'2020'!B8</f>
        <v>1.6739776901355861</v>
      </c>
      <c r="O10" s="41">
        <f>'2021'!B8</f>
        <v>1.5691817227135889</v>
      </c>
      <c r="P10" s="41">
        <f>'2022'!B8</f>
        <v>1.4797808219178084</v>
      </c>
      <c r="Q10" s="41">
        <f>'2023'!B8</f>
        <v>1.7450245541483591</v>
      </c>
    </row>
    <row r="11" spans="1:17" x14ac:dyDescent="0.2">
      <c r="A11" s="42" t="s">
        <v>10</v>
      </c>
      <c r="B11" s="41">
        <v>9.0026923076923069</v>
      </c>
      <c r="C11" s="41">
        <v>10.057636652338484</v>
      </c>
      <c r="D11" s="41">
        <v>9.7798221274138708</v>
      </c>
      <c r="E11" s="41">
        <v>10.511900943093604</v>
      </c>
      <c r="F11" s="41">
        <v>11.630667543465709</v>
      </c>
      <c r="G11" s="41">
        <v>12.475373869250014</v>
      </c>
      <c r="H11" s="41">
        <v>17.31780821917808</v>
      </c>
      <c r="I11" s="41">
        <v>16.684533919196618</v>
      </c>
      <c r="J11" s="41">
        <v>15.95651779480848</v>
      </c>
      <c r="K11" s="41">
        <v>16.480091034950632</v>
      </c>
      <c r="L11" s="41">
        <v>12.810958904109588</v>
      </c>
      <c r="M11" s="41">
        <v>14.147221603198531</v>
      </c>
      <c r="N11" s="41">
        <f>'2020'!B9</f>
        <v>13.178737628629479</v>
      </c>
      <c r="O11" s="41">
        <f>'2021'!B9</f>
        <v>13.497479189880053</v>
      </c>
      <c r="P11" s="41">
        <f>'2022'!B9</f>
        <v>30.967478699452055</v>
      </c>
      <c r="Q11" s="41">
        <f>'2023'!B9</f>
        <v>40.152674943835613</v>
      </c>
    </row>
    <row r="12" spans="1:17" x14ac:dyDescent="0.2">
      <c r="A12" s="42" t="s">
        <v>11</v>
      </c>
      <c r="B12" s="41">
        <v>2.29</v>
      </c>
      <c r="C12" s="41">
        <v>2.3692968293589671</v>
      </c>
      <c r="D12" s="41">
        <v>2.4372829146529291</v>
      </c>
      <c r="E12" s="41">
        <v>2.4815401214811423</v>
      </c>
      <c r="F12" s="41">
        <v>2.5367616598925942</v>
      </c>
      <c r="G12" s="41">
        <v>2.5939521014205251</v>
      </c>
      <c r="H12" s="41">
        <v>1.9178082191780821</v>
      </c>
      <c r="I12" s="41">
        <v>1.9316081738023334</v>
      </c>
      <c r="J12" s="41">
        <v>1.9458706967380124</v>
      </c>
      <c r="K12" s="41">
        <v>1.9484594382414335</v>
      </c>
      <c r="L12" s="41">
        <v>1.4383561643835616</v>
      </c>
      <c r="M12" s="41">
        <v>1.4412214157070347</v>
      </c>
      <c r="N12" s="41">
        <f>'2020'!B10</f>
        <v>1.4612781749713475</v>
      </c>
      <c r="O12" s="41">
        <f>'2021'!B10</f>
        <v>1.4799023085739234</v>
      </c>
      <c r="P12" s="41">
        <f>'2022'!B10</f>
        <v>1.917808219178081</v>
      </c>
      <c r="Q12" s="41">
        <f>'2023'!B10</f>
        <v>2.0144754201447532</v>
      </c>
    </row>
    <row r="13" spans="1:17" x14ac:dyDescent="0.2">
      <c r="A13" s="42" t="s">
        <v>12</v>
      </c>
      <c r="B13" s="41">
        <v>9.4953179891813591</v>
      </c>
      <c r="C13" s="41">
        <v>10.030791659390932</v>
      </c>
      <c r="D13" s="41">
        <v>10.354566436726952</v>
      </c>
      <c r="E13" s="41">
        <v>10.989663115347605</v>
      </c>
      <c r="F13" s="41">
        <v>11.550042537659948</v>
      </c>
      <c r="G13" s="41">
        <v>11.743062116456422</v>
      </c>
      <c r="H13" s="41">
        <v>11.91</v>
      </c>
      <c r="I13" s="41">
        <v>12.032458098112047</v>
      </c>
      <c r="J13" s="41">
        <v>12.19174725827035</v>
      </c>
      <c r="K13" s="41">
        <v>12.60834967714592</v>
      </c>
      <c r="L13" s="41">
        <v>9.7112500293259103</v>
      </c>
      <c r="M13" s="41">
        <v>9.7270907295116515</v>
      </c>
      <c r="N13" s="41">
        <f>'2020'!B11</f>
        <v>9.7122791711493477</v>
      </c>
      <c r="O13" s="41">
        <f>'2021'!B11</f>
        <v>10.053420150533226</v>
      </c>
      <c r="P13" s="41">
        <f>'2022'!B11</f>
        <v>14.60580039138943</v>
      </c>
      <c r="Q13" s="41">
        <f>'2023'!B11</f>
        <v>15.834541678796384</v>
      </c>
    </row>
    <row r="14" spans="1:17" x14ac:dyDescent="0.2">
      <c r="A14" s="42" t="s">
        <v>13</v>
      </c>
      <c r="B14" s="41">
        <v>9.9887294275491953</v>
      </c>
      <c r="C14" s="41">
        <v>10.239307489922538</v>
      </c>
      <c r="D14" s="41">
        <v>4.4204207138564309</v>
      </c>
      <c r="E14" s="41">
        <v>4.530219572434282</v>
      </c>
      <c r="F14" s="41">
        <v>3.61</v>
      </c>
      <c r="G14" s="41">
        <v>3.8490098569381788</v>
      </c>
      <c r="H14" s="41">
        <v>2.7892602739726033</v>
      </c>
      <c r="I14" s="41">
        <v>2.877180219566696</v>
      </c>
      <c r="J14" s="41">
        <v>2.9629021665209367</v>
      </c>
      <c r="K14" s="41">
        <v>3.0299411250364328</v>
      </c>
      <c r="L14" s="41">
        <v>6.8365835616438355</v>
      </c>
      <c r="M14" s="41">
        <v>7.149030682226865</v>
      </c>
      <c r="N14" s="41">
        <f>'2020'!B12</f>
        <v>7.4424868987886201</v>
      </c>
      <c r="O14" s="41">
        <f>'2021'!B12</f>
        <v>7.6649376602193957</v>
      </c>
      <c r="P14" s="41">
        <f>'2022'!B12</f>
        <v>8.2849315068493166</v>
      </c>
      <c r="Q14" s="41">
        <f>'2023'!B12</f>
        <v>8.9230377534475291</v>
      </c>
    </row>
    <row r="15" spans="1:17" x14ac:dyDescent="0.2">
      <c r="A15" s="42" t="s">
        <v>14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f>'2020'!B13</f>
        <v>0</v>
      </c>
      <c r="O15" s="41">
        <f>'2021'!B13</f>
        <v>0</v>
      </c>
      <c r="P15" s="41">
        <f>'2022'!B13</f>
        <v>0</v>
      </c>
      <c r="Q15" s="41">
        <f>'2023'!B13</f>
        <v>0</v>
      </c>
    </row>
    <row r="16" spans="1:17" x14ac:dyDescent="0.2">
      <c r="A16" s="42" t="s">
        <v>15</v>
      </c>
      <c r="B16" s="41">
        <v>8.3990706618962427</v>
      </c>
      <c r="C16" s="41">
        <v>8.6379607078102225</v>
      </c>
      <c r="D16" s="41">
        <v>8.9526888635381621</v>
      </c>
      <c r="E16" s="41">
        <v>9.335671318098667</v>
      </c>
      <c r="F16" s="41">
        <v>11.650081300816964</v>
      </c>
      <c r="G16" s="41">
        <v>11.941958750309373</v>
      </c>
      <c r="H16" s="41">
        <v>13.563997640791477</v>
      </c>
      <c r="I16" s="41">
        <v>13.670600915662966</v>
      </c>
      <c r="J16" s="41">
        <v>13.998067956808987</v>
      </c>
      <c r="K16" s="41">
        <v>14.255290815258252</v>
      </c>
      <c r="L16" s="41">
        <v>16.205811643835617</v>
      </c>
      <c r="M16" s="41">
        <v>16.469758159330222</v>
      </c>
      <c r="N16" s="41">
        <f>'2020'!B14</f>
        <v>17.441208414781627</v>
      </c>
      <c r="O16" s="41">
        <f>'2021'!B14</f>
        <v>17.617669400533313</v>
      </c>
      <c r="P16" s="41">
        <f>'2022'!B14</f>
        <v>26.21710091324201</v>
      </c>
      <c r="Q16" s="41">
        <f>'2023'!B14</f>
        <v>28.485039342188983</v>
      </c>
    </row>
    <row r="17" spans="1:20" x14ac:dyDescent="0.2">
      <c r="A17" s="42" t="s">
        <v>16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f>'2020'!B15</f>
        <v>0</v>
      </c>
      <c r="O17" s="41">
        <f>'2021'!B15</f>
        <v>0</v>
      </c>
      <c r="P17" s="41">
        <f>'2022'!B15</f>
        <v>0</v>
      </c>
      <c r="Q17" s="41">
        <f>'2023'!B15</f>
        <v>0</v>
      </c>
    </row>
    <row r="18" spans="1:20" x14ac:dyDescent="0.2">
      <c r="A18" s="42" t="s">
        <v>17</v>
      </c>
      <c r="B18" s="41">
        <v>17.025139817150063</v>
      </c>
      <c r="C18" s="41">
        <v>18.188900882254813</v>
      </c>
      <c r="D18" s="41">
        <v>19.717369771234125</v>
      </c>
      <c r="E18" s="41">
        <v>22.171463004563694</v>
      </c>
      <c r="F18" s="41">
        <v>22.390074758107424</v>
      </c>
      <c r="G18" s="41">
        <v>22.855506233394063</v>
      </c>
      <c r="H18" s="41">
        <v>26.450783561643835</v>
      </c>
      <c r="I18" s="41">
        <v>26.678545762232041</v>
      </c>
      <c r="J18" s="41">
        <v>26.891123816114366</v>
      </c>
      <c r="K18" s="41">
        <v>30.476436796858007</v>
      </c>
      <c r="L18" s="41">
        <v>37.078082191780823</v>
      </c>
      <c r="M18" s="41">
        <v>40.943884052211274</v>
      </c>
      <c r="N18" s="41">
        <f>'2020'!B16</f>
        <v>41.246425067375405</v>
      </c>
      <c r="O18" s="41">
        <f>'2021'!B16</f>
        <v>43.296980836821135</v>
      </c>
      <c r="P18" s="41">
        <f>'2022'!B16</f>
        <v>33.264383561643839</v>
      </c>
      <c r="Q18" s="41">
        <f>'2023'!B16</f>
        <v>34.790950386826616</v>
      </c>
    </row>
    <row r="19" spans="1:20" x14ac:dyDescent="0.2">
      <c r="A19" s="42" t="s">
        <v>18</v>
      </c>
      <c r="B19" s="41">
        <v>29.728750335420393</v>
      </c>
      <c r="C19" s="41">
        <v>30.947467569616663</v>
      </c>
      <c r="D19" s="41">
        <v>42.163201891015639</v>
      </c>
      <c r="E19" s="41">
        <v>43.705368397317351</v>
      </c>
      <c r="F19" s="41">
        <v>44.755367951126409</v>
      </c>
      <c r="G19" s="41">
        <v>47.810242413248858</v>
      </c>
      <c r="H19" s="41">
        <v>44.425704109589041</v>
      </c>
      <c r="I19" s="41">
        <v>45.250394695834828</v>
      </c>
      <c r="J19" s="41">
        <v>46.110687495009834</v>
      </c>
      <c r="K19" s="41">
        <v>47.374361231803427</v>
      </c>
      <c r="L19" s="41">
        <v>41.828710502283116</v>
      </c>
      <c r="M19" s="41">
        <v>42.27411287144654</v>
      </c>
      <c r="N19" s="41">
        <f>'2020'!B17</f>
        <v>44.442670959853864</v>
      </c>
      <c r="O19" s="41">
        <f>'2021'!B17</f>
        <v>44.822985242158964</v>
      </c>
      <c r="P19" s="41">
        <f>'2022'!B17</f>
        <v>64.859469406392691</v>
      </c>
      <c r="Q19" s="41">
        <f>'2023'!B17</f>
        <v>67.970900182591137</v>
      </c>
    </row>
    <row r="20" spans="1:20" x14ac:dyDescent="0.2">
      <c r="A20" s="42" t="s">
        <v>19</v>
      </c>
      <c r="B20" s="41">
        <v>52.3</v>
      </c>
      <c r="C20" s="41">
        <v>53.87</v>
      </c>
      <c r="D20" s="41">
        <v>52.62432671863926</v>
      </c>
      <c r="E20" s="41">
        <v>56.210453579021966</v>
      </c>
      <c r="F20" s="41">
        <v>69.663469559291642</v>
      </c>
      <c r="G20" s="41">
        <v>73.216306506815513</v>
      </c>
      <c r="H20" s="41">
        <v>84.06</v>
      </c>
      <c r="I20" s="41">
        <v>86.13</v>
      </c>
      <c r="J20" s="41">
        <v>87.682191780821924</v>
      </c>
      <c r="K20" s="41">
        <v>89.698882191780825</v>
      </c>
      <c r="L20" s="41">
        <v>91.120105639460945</v>
      </c>
      <c r="M20" s="41">
        <v>92.494207138265253</v>
      </c>
      <c r="N20" s="41">
        <f>'2020'!B18</f>
        <v>93.816779830864405</v>
      </c>
      <c r="O20" s="41">
        <f>'2021'!B18</f>
        <v>95.446138895568623</v>
      </c>
      <c r="P20" s="41">
        <f>'2022'!B18</f>
        <v>98.704857024977073</v>
      </c>
      <c r="Q20" s="41">
        <f>'2023'!B18</f>
        <v>110.75981735159819</v>
      </c>
    </row>
    <row r="21" spans="1:20" x14ac:dyDescent="0.2">
      <c r="A21" s="43" t="s">
        <v>20</v>
      </c>
      <c r="B21" s="16">
        <v>158.11626935813263</v>
      </c>
      <c r="C21" s="16">
        <v>165.82233308885139</v>
      </c>
      <c r="D21" s="16">
        <v>175.34121564137243</v>
      </c>
      <c r="E21" s="45">
        <v>184.67703901206488</v>
      </c>
      <c r="F21" s="16">
        <f>F22-F20</f>
        <v>192.59018554776128</v>
      </c>
      <c r="G21" s="16">
        <f>G22-G20</f>
        <v>200.63660751626213</v>
      </c>
      <c r="H21" s="16">
        <f>H22-H20</f>
        <v>195.28681411929199</v>
      </c>
      <c r="I21" s="16">
        <v>196.16057118291775</v>
      </c>
      <c r="J21" s="16">
        <v>198.84789414347978</v>
      </c>
      <c r="K21" s="16">
        <f>SUM(K4:K20)-K20-K15</f>
        <v>207.12606219173077</v>
      </c>
      <c r="L21" s="16">
        <f>SUM(L4:L19)-L15</f>
        <v>213.59155570495665</v>
      </c>
      <c r="M21" s="16">
        <v>221.18663674371783</v>
      </c>
      <c r="N21" s="16">
        <f>'2020'!B19</f>
        <v>226.86906753865696</v>
      </c>
      <c r="O21" s="16">
        <f>'2021'!B19</f>
        <v>231.31868924348967</v>
      </c>
      <c r="P21" s="16">
        <f>'2022'!B19</f>
        <v>293.28132023490474</v>
      </c>
      <c r="Q21" s="16">
        <f>'2023'!B19</f>
        <v>329.82974081107864</v>
      </c>
    </row>
    <row r="22" spans="1:20" x14ac:dyDescent="0.2">
      <c r="A22" s="42" t="s">
        <v>21</v>
      </c>
      <c r="B22" s="41">
        <v>210.41626935813264</v>
      </c>
      <c r="C22" s="41">
        <v>219.6923330888514</v>
      </c>
      <c r="D22" s="41">
        <v>227.96554236001168</v>
      </c>
      <c r="E22" s="46">
        <v>240.88749259108684</v>
      </c>
      <c r="F22" s="41">
        <f>SUM(F4:F20)</f>
        <v>262.25365510705291</v>
      </c>
      <c r="G22" s="41">
        <f>SUM(G4:G20)</f>
        <v>273.85291402307763</v>
      </c>
      <c r="H22" s="41">
        <f>SUM(H4:H20)</f>
        <v>279.34681411929199</v>
      </c>
      <c r="I22" s="41">
        <v>282.29057118291774</v>
      </c>
      <c r="J22" s="41">
        <v>286.53008592430172</v>
      </c>
      <c r="K22" s="41">
        <f>SUM(K4:K20)</f>
        <v>296.82494438351159</v>
      </c>
      <c r="L22" s="41">
        <f>SUM(L4:L20)</f>
        <v>304.71166134441762</v>
      </c>
      <c r="M22" s="41">
        <v>313.68084388198309</v>
      </c>
      <c r="N22" s="41">
        <f>'2020'!B20</f>
        <v>320.68584736952135</v>
      </c>
      <c r="O22" s="41">
        <f>'2021'!B20</f>
        <v>326.7648281390583</v>
      </c>
      <c r="P22" s="41">
        <f>'2022'!B20</f>
        <v>391.9861772598818</v>
      </c>
      <c r="Q22" s="41">
        <f>'2023'!B20</f>
        <v>440.58955816267684</v>
      </c>
    </row>
    <row r="23" spans="1:20" x14ac:dyDescent="0.2">
      <c r="A23" s="42"/>
      <c r="B23" s="41"/>
      <c r="C23" s="47">
        <f>C21/B21-1</f>
        <v>4.8736690803554028E-2</v>
      </c>
      <c r="D23" s="47">
        <f t="shared" ref="D23:Q23" si="0">D21/C21-1</f>
        <v>5.7404104593201E-2</v>
      </c>
      <c r="E23" s="47">
        <f t="shared" si="0"/>
        <v>5.3243747264688279E-2</v>
      </c>
      <c r="F23" s="47">
        <f t="shared" si="0"/>
        <v>4.284856730445763E-2</v>
      </c>
      <c r="G23" s="47">
        <f t="shared" si="0"/>
        <v>4.1780020854205846E-2</v>
      </c>
      <c r="H23" s="47">
        <f t="shared" si="0"/>
        <v>-2.666409417103266E-2</v>
      </c>
      <c r="I23" s="47">
        <f t="shared" si="0"/>
        <v>4.4742245786857371E-3</v>
      </c>
      <c r="J23" s="47">
        <f t="shared" si="0"/>
        <v>1.3699608154465137E-2</v>
      </c>
      <c r="K23" s="47">
        <f t="shared" si="0"/>
        <v>4.1630654847558235E-2</v>
      </c>
      <c r="L23" s="47">
        <f t="shared" si="0"/>
        <v>3.1215258209471353E-2</v>
      </c>
      <c r="M23" s="47">
        <f t="shared" si="0"/>
        <v>3.5558901257559894E-2</v>
      </c>
      <c r="N23" s="47">
        <f t="shared" si="0"/>
        <v>2.5690660514555486E-2</v>
      </c>
      <c r="O23" s="47">
        <f t="shared" si="0"/>
        <v>1.9613170508908206E-2</v>
      </c>
      <c r="P23" s="47">
        <f t="shared" si="0"/>
        <v>0.2678669466529453</v>
      </c>
      <c r="Q23" s="47">
        <f t="shared" si="0"/>
        <v>0.12461898543998751</v>
      </c>
      <c r="R23" s="48"/>
      <c r="S23" s="47"/>
      <c r="T23" s="47"/>
    </row>
    <row r="24" spans="1:20" x14ac:dyDescent="0.2">
      <c r="A24" s="42" t="s">
        <v>22</v>
      </c>
      <c r="B24" s="41"/>
      <c r="C24" s="41"/>
      <c r="D24" s="41"/>
      <c r="E24" s="41"/>
      <c r="I24" s="41"/>
      <c r="L24" s="41"/>
      <c r="P24" s="41"/>
      <c r="Q24" s="41"/>
    </row>
    <row r="25" spans="1:20" ht="32" x14ac:dyDescent="0.2">
      <c r="A25" s="49" t="s">
        <v>23</v>
      </c>
      <c r="B25" s="41">
        <v>144.78838474274801</v>
      </c>
      <c r="C25" s="41">
        <v>152.12887860463766</v>
      </c>
      <c r="D25" s="41">
        <v>161.41432497585816</v>
      </c>
      <c r="E25" s="46">
        <v>170.7237216090449</v>
      </c>
      <c r="F25" s="41">
        <f>F22-F20-F9</f>
        <v>178.25456910940511</v>
      </c>
      <c r="G25" s="41">
        <f>G22-G20-G9</f>
        <v>186.17053696831692</v>
      </c>
      <c r="H25" s="41">
        <f>H22-H20-H9</f>
        <v>180.6862091152509</v>
      </c>
      <c r="I25" s="41">
        <v>181.39328232045358</v>
      </c>
      <c r="J25" s="41">
        <v>183.66227242178894</v>
      </c>
      <c r="K25" s="41">
        <f>K22-K20-K9-K15</f>
        <v>191.36833309577273</v>
      </c>
      <c r="L25" s="41">
        <f>L21-L9</f>
        <v>197.0803781348632</v>
      </c>
      <c r="M25" s="41">
        <v>203.90142740964069</v>
      </c>
      <c r="N25" s="41">
        <f>'2020'!B22</f>
        <v>208.90883050343129</v>
      </c>
      <c r="O25" s="41">
        <f>'2021'!B22</f>
        <v>212.63768921504035</v>
      </c>
      <c r="P25" s="41">
        <f>'2022'!B22</f>
        <v>276.72734457339288</v>
      </c>
      <c r="Q25" s="41">
        <f>'2023'!B22</f>
        <v>309.14634081107863</v>
      </c>
    </row>
    <row r="26" spans="1:20" ht="32" x14ac:dyDescent="0.2">
      <c r="A26" s="49" t="s">
        <v>24</v>
      </c>
      <c r="B26" s="41">
        <v>140.07684628120955</v>
      </c>
      <c r="C26" s="41">
        <v>147.19566208254884</v>
      </c>
      <c r="D26" s="41">
        <v>156.48110845376934</v>
      </c>
      <c r="E26" s="46">
        <v>165.56648122682319</v>
      </c>
      <c r="F26" s="41">
        <f>F22-F20-F9-F8</f>
        <v>172.79589348082658</v>
      </c>
      <c r="G26" s="41">
        <f>G22-G20-G9-G8</f>
        <v>180.46555238357132</v>
      </c>
      <c r="H26" s="41">
        <f>H22-H20-H9-H8</f>
        <v>175.06012692325089</v>
      </c>
      <c r="I26" s="41">
        <v>175.80446642960493</v>
      </c>
      <c r="J26" s="41">
        <v>177.99440680122532</v>
      </c>
      <c r="K26" s="41">
        <f>K22-K20-K9-K8-K15</f>
        <v>185.60109067213884</v>
      </c>
      <c r="L26" s="41">
        <f>L25-L8</f>
        <v>191.0795781348632</v>
      </c>
      <c r="M26" s="41">
        <v>197.71327982212887</v>
      </c>
      <c r="N26" s="41">
        <f>'2020'!B23</f>
        <v>202.92506210229601</v>
      </c>
      <c r="O26" s="41">
        <f>'2021'!B23</f>
        <v>206.55173122071679</v>
      </c>
      <c r="P26" s="41">
        <f>'2022'!B23</f>
        <v>269.28634557339291</v>
      </c>
      <c r="Q26" s="41">
        <f>'2023'!B23</f>
        <v>301.08358717765543</v>
      </c>
    </row>
    <row r="27" spans="1:20" ht="32" x14ac:dyDescent="0.2">
      <c r="A27" s="49" t="s">
        <v>25</v>
      </c>
      <c r="B27" s="41">
        <v>197.08838474274802</v>
      </c>
      <c r="C27" s="41">
        <v>205.99887860463767</v>
      </c>
      <c r="D27" s="41">
        <v>214.03865169449742</v>
      </c>
      <c r="E27" s="46">
        <v>226.93417518806686</v>
      </c>
      <c r="F27" s="41">
        <f>F22-F9</f>
        <v>247.91803866869674</v>
      </c>
      <c r="G27" s="41">
        <f>G22-G9</f>
        <v>259.38684347513242</v>
      </c>
      <c r="H27" s="41">
        <f>H22-H9</f>
        <v>264.74620911525091</v>
      </c>
      <c r="I27" s="41">
        <v>267.52328232045357</v>
      </c>
      <c r="J27" s="41">
        <v>271.34446420261088</v>
      </c>
      <c r="K27" s="41">
        <f>K22-K9-K15</f>
        <v>281.06721528755355</v>
      </c>
      <c r="L27" s="41">
        <f>L22-L15-L9</f>
        <v>288.20048377432414</v>
      </c>
      <c r="M27" s="41">
        <v>296.39563454790596</v>
      </c>
      <c r="N27" s="41">
        <f>'2020'!B24</f>
        <v>302.72561033429565</v>
      </c>
      <c r="O27" s="41">
        <f>'2021'!B24</f>
        <v>308.08382811060898</v>
      </c>
      <c r="P27" s="41">
        <f>'2022'!B24</f>
        <v>375.43220159836994</v>
      </c>
      <c r="Q27" s="41">
        <f>'2023'!B24</f>
        <v>419.90615816267683</v>
      </c>
    </row>
    <row r="30" spans="1:20" x14ac:dyDescent="0.2"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</row>
  </sheetData>
  <mergeCells count="1">
    <mergeCell ref="B1:K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3807E-B06E-4CC4-AAFC-D06692667F58}">
  <dimension ref="A1:Q27"/>
  <sheetViews>
    <sheetView workbookViewId="0">
      <selection activeCell="H19" sqref="H19"/>
    </sheetView>
  </sheetViews>
  <sheetFormatPr baseColWidth="10" defaultColWidth="8.83203125" defaultRowHeight="15" x14ac:dyDescent="0.2"/>
  <cols>
    <col min="1" max="1" width="38.5" style="40" customWidth="1"/>
    <col min="2" max="12" width="8.83203125" style="40"/>
    <col min="13" max="13" width="8.83203125" style="41"/>
    <col min="14" max="16384" width="8.83203125" style="40"/>
  </cols>
  <sheetData>
    <row r="1" spans="1:17" ht="15.75" customHeight="1" x14ac:dyDescent="0.2">
      <c r="A1" s="38" t="s">
        <v>0</v>
      </c>
      <c r="B1" s="39" t="s">
        <v>35</v>
      </c>
      <c r="C1" s="39"/>
      <c r="D1" s="39"/>
      <c r="E1" s="39"/>
      <c r="F1" s="39"/>
      <c r="G1" s="39"/>
      <c r="H1" s="39"/>
      <c r="I1" s="39"/>
      <c r="J1" s="39"/>
      <c r="K1" s="39"/>
    </row>
    <row r="2" spans="1:17" x14ac:dyDescent="0.2">
      <c r="A2" s="42"/>
      <c r="B2" s="41"/>
      <c r="C2" s="41"/>
      <c r="D2" s="41"/>
    </row>
    <row r="3" spans="1:17" x14ac:dyDescent="0.2">
      <c r="A3" s="43" t="s">
        <v>2</v>
      </c>
      <c r="B3" s="44">
        <v>2008</v>
      </c>
      <c r="C3" s="44">
        <v>2009</v>
      </c>
      <c r="D3" s="44">
        <v>2010</v>
      </c>
      <c r="E3" s="17">
        <v>2011</v>
      </c>
      <c r="F3" s="44">
        <v>2012</v>
      </c>
      <c r="G3" s="44">
        <v>2013</v>
      </c>
      <c r="H3" s="44">
        <v>2014</v>
      </c>
      <c r="I3" s="44">
        <v>2015</v>
      </c>
      <c r="J3" s="44">
        <v>2016</v>
      </c>
      <c r="K3" s="44">
        <v>2017</v>
      </c>
      <c r="L3" s="44">
        <v>2018</v>
      </c>
      <c r="M3" s="44">
        <v>2019</v>
      </c>
      <c r="N3" s="44">
        <v>2020</v>
      </c>
      <c r="O3" s="44">
        <v>2021</v>
      </c>
      <c r="P3" s="44">
        <v>2022</v>
      </c>
      <c r="Q3" s="44">
        <v>2023</v>
      </c>
    </row>
    <row r="4" spans="1:17" x14ac:dyDescent="0.2">
      <c r="A4" s="42" t="s">
        <v>3</v>
      </c>
      <c r="B4" s="41">
        <v>69.299094016552061</v>
      </c>
      <c r="C4" s="41">
        <v>74.128922458593635</v>
      </c>
      <c r="D4" s="41">
        <v>76.168183356344528</v>
      </c>
      <c r="E4" s="41">
        <v>79.566951519262659</v>
      </c>
      <c r="F4" s="41">
        <v>82.894900000000007</v>
      </c>
      <c r="G4" s="41">
        <v>86.078275789274272</v>
      </c>
      <c r="H4" s="41">
        <v>78.94712036266445</v>
      </c>
      <c r="I4" s="41">
        <v>77.909622271656133</v>
      </c>
      <c r="J4" s="41">
        <v>80.690961220833842</v>
      </c>
      <c r="K4" s="41">
        <v>82.250534420900379</v>
      </c>
      <c r="L4" s="41">
        <v>81.59061913301943</v>
      </c>
      <c r="M4" s="41">
        <v>82.198952696940978</v>
      </c>
      <c r="N4" s="41">
        <f>'2020'!C2</f>
        <v>83.415755777090496</v>
      </c>
      <c r="O4" s="41">
        <f>'2021'!C2</f>
        <v>83.128282678285231</v>
      </c>
      <c r="P4" s="41">
        <f>'2022'!C2</f>
        <v>113.33910824670892</v>
      </c>
      <c r="Q4" s="41">
        <f>'2023'!C2</f>
        <v>132.80972798391019</v>
      </c>
    </row>
    <row r="5" spans="1:17" x14ac:dyDescent="0.2">
      <c r="A5" s="42" t="s">
        <v>4</v>
      </c>
      <c r="B5" s="41">
        <v>13.85622093023256</v>
      </c>
      <c r="C5" s="41">
        <v>14.219901269608743</v>
      </c>
      <c r="D5" s="41">
        <v>14.844219185537856</v>
      </c>
      <c r="E5" s="41">
        <v>15.698867983071885</v>
      </c>
      <c r="F5" s="41">
        <v>16.238900000000001</v>
      </c>
      <c r="G5" s="41">
        <v>16.650498204439561</v>
      </c>
      <c r="H5" s="41">
        <v>9.4406849315068477</v>
      </c>
      <c r="I5" s="41">
        <v>9.5661538045189722</v>
      </c>
      <c r="J5" s="41">
        <v>9.57971800700677</v>
      </c>
      <c r="K5" s="41">
        <v>9.8272647024090709</v>
      </c>
      <c r="L5" s="41">
        <v>11.71568493150685</v>
      </c>
      <c r="M5" s="41">
        <v>11.817147231602421</v>
      </c>
      <c r="N5" s="41">
        <f>'2020'!C3</f>
        <v>12.111586938515449</v>
      </c>
      <c r="O5" s="41">
        <f>'2021'!C3</f>
        <v>12.200482650525643</v>
      </c>
      <c r="P5" s="41">
        <f>'2022'!C3</f>
        <v>17.154246575342466</v>
      </c>
      <c r="Q5" s="41">
        <f>'2023'!C3</f>
        <v>18.466297403082347</v>
      </c>
    </row>
    <row r="6" spans="1:17" x14ac:dyDescent="0.2">
      <c r="A6" s="42" t="s">
        <v>5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f>'2020'!C4</f>
        <v>0</v>
      </c>
      <c r="O6" s="41">
        <f>'2021'!C4</f>
        <v>0</v>
      </c>
      <c r="P6" s="41">
        <f>'2022'!C4</f>
        <v>0</v>
      </c>
      <c r="Q6" s="41">
        <f>'2023'!C4</f>
        <v>0</v>
      </c>
    </row>
    <row r="7" spans="1:17" x14ac:dyDescent="0.2">
      <c r="A7" s="42" t="s">
        <v>6</v>
      </c>
      <c r="B7" s="41">
        <v>15.36148024746571</v>
      </c>
      <c r="C7" s="41">
        <v>14.560011712815326</v>
      </c>
      <c r="D7" s="41">
        <v>15.528452858851209</v>
      </c>
      <c r="E7" s="41">
        <v>17.214876233844727</v>
      </c>
      <c r="F7" s="41">
        <v>18.717629736314198</v>
      </c>
      <c r="G7" s="41">
        <v>19.936529799428328</v>
      </c>
      <c r="H7" s="41">
        <v>13.512045662100455</v>
      </c>
      <c r="I7" s="41">
        <v>14.492842798963347</v>
      </c>
      <c r="J7" s="41">
        <v>14.232949771689498</v>
      </c>
      <c r="K7" s="41">
        <v>15.054572694701283</v>
      </c>
      <c r="L7" s="41">
        <v>16.826107762557079</v>
      </c>
      <c r="M7" s="41">
        <v>16.837089324583332</v>
      </c>
      <c r="N7" s="41">
        <f>'2020'!C5</f>
        <v>18.20278721461187</v>
      </c>
      <c r="O7" s="41">
        <f>'2021'!C5</f>
        <v>18.925186709589038</v>
      </c>
      <c r="P7" s="41">
        <f>'2022'!C5</f>
        <v>27.26074246575342</v>
      </c>
      <c r="Q7" s="41">
        <f>'2023'!C5</f>
        <v>29.971815723835615</v>
      </c>
    </row>
    <row r="8" spans="1:17" x14ac:dyDescent="0.2">
      <c r="A8" s="42" t="s">
        <v>7</v>
      </c>
      <c r="B8" s="41">
        <v>5.5576923076923075</v>
      </c>
      <c r="C8" s="41">
        <v>5.8191819383006846</v>
      </c>
      <c r="D8" s="41">
        <v>5.8191819383006846</v>
      </c>
      <c r="E8" s="41">
        <v>6.0834386549472423</v>
      </c>
      <c r="F8" s="41">
        <v>6.4448999999999996</v>
      </c>
      <c r="G8" s="41">
        <v>6.7295532448631779</v>
      </c>
      <c r="H8" s="41">
        <v>5.6260821920000001</v>
      </c>
      <c r="I8" s="41">
        <v>5.5888158908486547</v>
      </c>
      <c r="J8" s="41">
        <v>5.6678656205636297</v>
      </c>
      <c r="K8" s="41">
        <v>5.7672424236338822</v>
      </c>
      <c r="L8" s="41">
        <v>6.0007999999999999</v>
      </c>
      <c r="M8" s="41">
        <v>6.1881475875118248</v>
      </c>
      <c r="N8" s="41">
        <f>'2020'!C6</f>
        <v>5.983768401135289</v>
      </c>
      <c r="O8" s="41">
        <f>'2021'!C6</f>
        <v>6.0859579943235573</v>
      </c>
      <c r="P8" s="41">
        <f>'2022'!C6</f>
        <v>7.4409989999999997</v>
      </c>
      <c r="Q8" s="41">
        <f>'2023'!C6</f>
        <v>8.0627536334231795</v>
      </c>
    </row>
    <row r="9" spans="1:17" x14ac:dyDescent="0.2">
      <c r="A9" s="42" t="s">
        <v>8</v>
      </c>
      <c r="B9" s="41">
        <v>17.770576923076923</v>
      </c>
      <c r="C9" s="41">
        <v>18.258005173115052</v>
      </c>
      <c r="D9" s="41">
        <v>18.569254537597232</v>
      </c>
      <c r="E9" s="41">
        <v>18.604490314708425</v>
      </c>
      <c r="F9" s="41">
        <v>19.11415525114155</v>
      </c>
      <c r="G9" s="41">
        <v>19.288094063926941</v>
      </c>
      <c r="H9" s="41">
        <v>19.467473338721465</v>
      </c>
      <c r="I9" s="41">
        <v>19.689718483285546</v>
      </c>
      <c r="J9" s="41">
        <v>20.248334657460678</v>
      </c>
      <c r="K9" s="41">
        <v>21.0111760996136</v>
      </c>
      <c r="L9" s="41">
        <v>22.031046728971962</v>
      </c>
      <c r="M9" s="41">
        <v>23.06384586698864</v>
      </c>
      <c r="N9" s="41">
        <f>'2020'!C7</f>
        <v>23.964542789677601</v>
      </c>
      <c r="O9" s="41">
        <f>'2021'!C7</f>
        <v>24.926264818092182</v>
      </c>
      <c r="P9" s="41">
        <f>'2022'!C7</f>
        <v>23.049869423056851</v>
      </c>
      <c r="Q9" s="41">
        <f>'2023'!C7</f>
        <v>27.577866666666662</v>
      </c>
    </row>
    <row r="10" spans="1:17" x14ac:dyDescent="0.2">
      <c r="A10" s="42" t="s">
        <v>9</v>
      </c>
      <c r="B10" s="41">
        <v>1.6484615384615384</v>
      </c>
      <c r="C10" s="41">
        <v>1.6941655760748386</v>
      </c>
      <c r="D10" s="41">
        <v>1.7544118074741895</v>
      </c>
      <c r="E10" s="41">
        <v>1.8442617905094278</v>
      </c>
      <c r="F10" s="41">
        <v>1.8234872279579277</v>
      </c>
      <c r="G10" s="41">
        <v>1.7622022684310019</v>
      </c>
      <c r="H10" s="41">
        <v>1.1125205479452054</v>
      </c>
      <c r="I10" s="41">
        <v>1.1294070205479452</v>
      </c>
      <c r="J10" s="41">
        <v>1.1611933219178081</v>
      </c>
      <c r="K10" s="41">
        <v>1.2469501141552513</v>
      </c>
      <c r="L10" s="41">
        <v>1.814821917808219</v>
      </c>
      <c r="M10" s="41">
        <v>1.788542554432802</v>
      </c>
      <c r="N10" s="41">
        <f>'2020'!C8</f>
        <v>1.8766557139856712</v>
      </c>
      <c r="O10" s="41">
        <f>'2021'!C8</f>
        <v>1.7591715012485121</v>
      </c>
      <c r="P10" s="41">
        <f>'2022'!C8</f>
        <v>1.4797808219178084</v>
      </c>
      <c r="Q10" s="41">
        <f>'2023'!C8</f>
        <v>1.7450245541483591</v>
      </c>
    </row>
    <row r="11" spans="1:17" x14ac:dyDescent="0.2">
      <c r="A11" s="42" t="s">
        <v>10</v>
      </c>
      <c r="B11" s="41">
        <v>9.9515384615384619</v>
      </c>
      <c r="C11" s="41">
        <v>11.117669532302559</v>
      </c>
      <c r="D11" s="41">
        <v>10.810574517225895</v>
      </c>
      <c r="E11" s="41">
        <v>11.619811381279272</v>
      </c>
      <c r="F11" s="41">
        <v>12.856491306858281</v>
      </c>
      <c r="G11" s="41">
        <v>13.790226149996792</v>
      </c>
      <c r="H11" s="41">
        <v>20.654794520547945</v>
      </c>
      <c r="I11" s="41">
        <v>19.899493943493646</v>
      </c>
      <c r="J11" s="41">
        <v>19.031195642313108</v>
      </c>
      <c r="K11" s="41">
        <v>19.655656749326504</v>
      </c>
      <c r="L11" s="41">
        <v>15.87945205479452</v>
      </c>
      <c r="M11" s="41">
        <v>17.535777675820935</v>
      </c>
      <c r="N11" s="41">
        <f>'2020'!C9</f>
        <v>16.335321491774266</v>
      </c>
      <c r="O11" s="41">
        <f>'2021'!C9</f>
        <v>16.730408337156714</v>
      </c>
      <c r="P11" s="41">
        <f>'2022'!C9</f>
        <v>37.697023877972605</v>
      </c>
      <c r="Q11" s="41">
        <f>'2023'!C9</f>
        <v>48.681451032602745</v>
      </c>
    </row>
    <row r="12" spans="1:17" x14ac:dyDescent="0.2">
      <c r="A12" s="42" t="s">
        <v>11</v>
      </c>
      <c r="B12" s="41">
        <v>4.4219230769230773</v>
      </c>
      <c r="C12" s="41">
        <v>4.5750429370406529</v>
      </c>
      <c r="D12" s="41">
        <v>4.7063220809144655</v>
      </c>
      <c r="E12" s="41">
        <v>4.7917814539248731</v>
      </c>
      <c r="F12" s="41">
        <v>4.898412630800328</v>
      </c>
      <c r="G12" s="41">
        <v>5.00884570205438</v>
      </c>
      <c r="H12" s="41">
        <v>1.9178082191780821</v>
      </c>
      <c r="I12" s="41">
        <v>1.9316081738023334</v>
      </c>
      <c r="J12" s="41">
        <v>1.9458706967380124</v>
      </c>
      <c r="K12" s="41">
        <v>1.9484594382414335</v>
      </c>
      <c r="L12" s="41">
        <v>1.4383561643835616</v>
      </c>
      <c r="M12" s="41">
        <v>1.4412214157070347</v>
      </c>
      <c r="N12" s="41">
        <f>'2020'!C10</f>
        <v>1.4612781749713475</v>
      </c>
      <c r="O12" s="41">
        <f>'2021'!C10</f>
        <v>1.4799023085739234</v>
      </c>
      <c r="P12" s="41">
        <f>'2022'!C10</f>
        <v>1.9178082191780987</v>
      </c>
      <c r="Q12" s="41">
        <f>'2023'!C10</f>
        <v>2.0144754201447719</v>
      </c>
    </row>
    <row r="13" spans="1:17" x14ac:dyDescent="0.2">
      <c r="A13" s="42" t="s">
        <v>12</v>
      </c>
      <c r="B13" s="41">
        <v>10.699017011834322</v>
      </c>
      <c r="C13" s="41">
        <v>11.302371413813175</v>
      </c>
      <c r="D13" s="41">
        <v>11.667190354544575</v>
      </c>
      <c r="E13" s="41">
        <v>12.382796738286936</v>
      </c>
      <c r="F13" s="41">
        <v>13.014214135706666</v>
      </c>
      <c r="G13" s="41">
        <v>13.231702350373462</v>
      </c>
      <c r="H13" s="41">
        <v>12.87</v>
      </c>
      <c r="I13" s="41">
        <v>13.000497296147675</v>
      </c>
      <c r="J13" s="41">
        <v>16.096266022733676</v>
      </c>
      <c r="K13" s="41">
        <v>16.646289183309502</v>
      </c>
      <c r="L13" s="41">
        <v>11.760077161090544</v>
      </c>
      <c r="M13" s="41">
        <v>11.785904520645726</v>
      </c>
      <c r="N13" s="41">
        <f>'2020'!C11</f>
        <v>11.777852349772106</v>
      </c>
      <c r="O13" s="41">
        <f>'2021'!C11</f>
        <v>12.22231511964052</v>
      </c>
      <c r="P13" s="41">
        <f>'2022'!C11</f>
        <v>15.746804631441615</v>
      </c>
      <c r="Q13" s="41">
        <f>'2023'!C11</f>
        <v>17.049870076841657</v>
      </c>
    </row>
    <row r="14" spans="1:17" x14ac:dyDescent="0.2">
      <c r="A14" s="42" t="s">
        <v>13</v>
      </c>
      <c r="B14" s="41">
        <v>8.9613872987477645</v>
      </c>
      <c r="C14" s="41">
        <v>9.186193374614037</v>
      </c>
      <c r="D14" s="41">
        <v>6.853883640856111</v>
      </c>
      <c r="E14" s="41">
        <v>7.0241273007485816</v>
      </c>
      <c r="F14" s="41">
        <v>6.18</v>
      </c>
      <c r="G14" s="41">
        <v>6.5947709240633925</v>
      </c>
      <c r="H14" s="41">
        <v>5.0906301369863023</v>
      </c>
      <c r="I14" s="41">
        <v>5.2510912918164454</v>
      </c>
      <c r="J14" s="41">
        <v>5.4075409177758367</v>
      </c>
      <c r="K14" s="41">
        <v>5.5298925483338213</v>
      </c>
      <c r="L14" s="41">
        <v>9.2798904109589042</v>
      </c>
      <c r="M14" s="41">
        <v>9.7026012559679344</v>
      </c>
      <c r="N14" s="41">
        <f>'2020'!C12</f>
        <v>10.104178909280838</v>
      </c>
      <c r="O14" s="41">
        <f>'2021'!C12</f>
        <v>10.414291501371036</v>
      </c>
      <c r="P14" s="41">
        <f>'2022'!C12</f>
        <v>11.16164383561644</v>
      </c>
      <c r="Q14" s="41">
        <f>'2023'!C12</f>
        <v>12.013150729197388</v>
      </c>
    </row>
    <row r="15" spans="1:17" x14ac:dyDescent="0.2">
      <c r="A15" s="42" t="s">
        <v>14</v>
      </c>
      <c r="B15" s="41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f>'2020'!C13</f>
        <v>0</v>
      </c>
      <c r="O15" s="41">
        <f>'2021'!C13</f>
        <v>0</v>
      </c>
      <c r="P15" s="41">
        <f>'2022'!C13</f>
        <v>0</v>
      </c>
      <c r="Q15" s="41">
        <f>'2023'!C13</f>
        <v>0</v>
      </c>
    </row>
    <row r="16" spans="1:17" x14ac:dyDescent="0.2">
      <c r="A16" s="42" t="s">
        <v>15</v>
      </c>
      <c r="B16" s="41">
        <v>15.432102862254025</v>
      </c>
      <c r="C16" s="41">
        <v>15.871029489938904</v>
      </c>
      <c r="D16" s="41">
        <v>16.449297904190409</v>
      </c>
      <c r="E16" s="41">
        <v>17.152973926351876</v>
      </c>
      <c r="F16" s="41">
        <v>21.726288943012641</v>
      </c>
      <c r="G16" s="41">
        <v>22.271190377854381</v>
      </c>
      <c r="H16" s="41">
        <v>24.780497681498005</v>
      </c>
      <c r="I16" s="41">
        <v>24.975254586928941</v>
      </c>
      <c r="J16" s="41">
        <v>25.60558914347159</v>
      </c>
      <c r="K16" s="41">
        <v>26.076107135817633</v>
      </c>
      <c r="L16" s="41">
        <v>28.674525114155255</v>
      </c>
      <c r="M16" s="41">
        <v>29.176934266473353</v>
      </c>
      <c r="N16" s="41">
        <f>'2020'!C14</f>
        <v>30.898555091885193</v>
      </c>
      <c r="O16" s="41">
        <f>'2021'!C14</f>
        <v>31.377469624387036</v>
      </c>
      <c r="P16" s="41">
        <f>'2022'!C14</f>
        <v>49.935818264840208</v>
      </c>
      <c r="Q16" s="41">
        <f>'2023'!C14</f>
        <v>54.251955744206541</v>
      </c>
    </row>
    <row r="17" spans="1:17" x14ac:dyDescent="0.2">
      <c r="A17" s="42" t="s">
        <v>16</v>
      </c>
      <c r="B17" s="41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f>'2020'!C15</f>
        <v>0</v>
      </c>
      <c r="O17" s="41">
        <f>'2021'!C15</f>
        <v>0</v>
      </c>
      <c r="P17" s="41">
        <f>'2022'!C15</f>
        <v>0</v>
      </c>
      <c r="Q17" s="41">
        <f>'2023'!C15</f>
        <v>0</v>
      </c>
    </row>
    <row r="18" spans="1:17" x14ac:dyDescent="0.2">
      <c r="A18" s="42" t="s">
        <v>17</v>
      </c>
      <c r="B18" s="41">
        <v>21.576923076923077</v>
      </c>
      <c r="C18" s="41">
        <v>23.051823327456621</v>
      </c>
      <c r="D18" s="41">
        <v>24.546812656583466</v>
      </c>
      <c r="E18" s="41">
        <v>27.601995347746211</v>
      </c>
      <c r="F18" s="41">
        <v>27.874152426556691</v>
      </c>
      <c r="G18" s="41">
        <v>28.453583626604797</v>
      </c>
      <c r="H18" s="41">
        <v>52.891019178082189</v>
      </c>
      <c r="I18" s="41">
        <v>53.346452753094376</v>
      </c>
      <c r="J18" s="41">
        <v>53.77152408977242</v>
      </c>
      <c r="K18" s="41">
        <v>60.94223749426493</v>
      </c>
      <c r="L18" s="41">
        <v>74.204109589041096</v>
      </c>
      <c r="M18" s="41">
        <v>81.940712130056255</v>
      </c>
      <c r="N18" s="41">
        <f>'2020'!C16</f>
        <v>82.546185372396593</v>
      </c>
      <c r="O18" s="41">
        <f>'2021'!C16</f>
        <v>86.649948459369853</v>
      </c>
      <c r="P18" s="41">
        <f>'2022'!C16</f>
        <v>66.528767123287679</v>
      </c>
      <c r="Q18" s="41">
        <f>'2023'!C16</f>
        <v>69.581900773653231</v>
      </c>
    </row>
    <row r="19" spans="1:17" x14ac:dyDescent="0.2">
      <c r="A19" s="42" t="s">
        <v>18</v>
      </c>
      <c r="B19" s="41">
        <v>50.494497316636846</v>
      </c>
      <c r="C19" s="41">
        <v>52.564497347500648</v>
      </c>
      <c r="D19" s="41">
        <v>64.833214720215565</v>
      </c>
      <c r="E19" s="41">
        <v>67.204562429903817</v>
      </c>
      <c r="F19" s="41">
        <v>69.953715723948136</v>
      </c>
      <c r="G19" s="41">
        <v>74.728557926765603</v>
      </c>
      <c r="H19" s="41">
        <v>73.839304109589037</v>
      </c>
      <c r="I19" s="41">
        <v>75.210010105467092</v>
      </c>
      <c r="J19" s="41">
        <v>76.726645564010624</v>
      </c>
      <c r="K19" s="41">
        <v>78.815722990031702</v>
      </c>
      <c r="L19" s="41">
        <v>70.153599859501227</v>
      </c>
      <c r="M19" s="41">
        <v>71.412777429172749</v>
      </c>
      <c r="N19" s="41">
        <f>'2020'!C17</f>
        <v>74.342375886868169</v>
      </c>
      <c r="O19" s="41">
        <f>'2021'!C17</f>
        <v>75.161051540008458</v>
      </c>
      <c r="P19" s="41">
        <f>'2022'!C17</f>
        <v>109.62851050228311</v>
      </c>
      <c r="Q19" s="41">
        <f>'2023'!C17</f>
        <v>114.60706535534628</v>
      </c>
    </row>
    <row r="20" spans="1:17" x14ac:dyDescent="0.2">
      <c r="A20" s="42" t="s">
        <v>19</v>
      </c>
      <c r="B20" s="41">
        <v>64.430000000000007</v>
      </c>
      <c r="C20" s="41">
        <v>66.36</v>
      </c>
      <c r="D20" s="41">
        <v>65.454505300353375</v>
      </c>
      <c r="E20" s="41">
        <v>70.007862190812745</v>
      </c>
      <c r="F20" s="41">
        <v>77.431856458024612</v>
      </c>
      <c r="G20" s="41">
        <v>81.380881137383867</v>
      </c>
      <c r="H20" s="41">
        <v>92.78</v>
      </c>
      <c r="I20" s="41">
        <v>94.28</v>
      </c>
      <c r="J20" s="41">
        <v>96.634520547945201</v>
      </c>
      <c r="K20" s="41">
        <v>98.857114520547938</v>
      </c>
      <c r="L20" s="41">
        <v>101.83119402734334</v>
      </c>
      <c r="M20" s="41">
        <v>103.3668199504701</v>
      </c>
      <c r="N20" s="41">
        <f>'2020'!C18</f>
        <v>104.84485990147961</v>
      </c>
      <c r="O20" s="41">
        <f>'2021'!C18</f>
        <v>106.6657486931872</v>
      </c>
      <c r="P20" s="41">
        <f>'2022'!C18</f>
        <v>110.30752627660239</v>
      </c>
      <c r="Q20" s="41">
        <f>'2023'!C18</f>
        <v>122.47762557077627</v>
      </c>
    </row>
    <row r="21" spans="1:17" x14ac:dyDescent="0.2">
      <c r="A21" s="43" t="s">
        <v>20</v>
      </c>
      <c r="B21" s="16">
        <v>245.03091506833863</v>
      </c>
      <c r="C21" s="16">
        <v>256.34881555117488</v>
      </c>
      <c r="D21" s="16">
        <v>272.55099955863619</v>
      </c>
      <c r="E21" s="45">
        <v>286.79093507458595</v>
      </c>
      <c r="F21" s="16">
        <f>F22-F20</f>
        <v>301.73724738229646</v>
      </c>
      <c r="G21" s="16">
        <f>G22-G20</f>
        <v>314.52403042807606</v>
      </c>
      <c r="H21" s="16">
        <f>H22-H20</f>
        <v>320.14998088082007</v>
      </c>
      <c r="I21" s="16">
        <v>321.99096842057111</v>
      </c>
      <c r="J21" s="16">
        <v>330.16565467628755</v>
      </c>
      <c r="K21" s="16">
        <f>SUM(K4:K20)-K20-K15</f>
        <v>344.77210599473898</v>
      </c>
      <c r="L21" s="16">
        <f>SUM(L4:L19)-L15</f>
        <v>351.36909082778863</v>
      </c>
      <c r="M21" s="16">
        <v>364.88965395590401</v>
      </c>
      <c r="N21" s="16">
        <f>'2020'!C19</f>
        <v>373.02084411196489</v>
      </c>
      <c r="O21" s="16">
        <f>'2021'!C19</f>
        <v>381.0607332425717</v>
      </c>
      <c r="P21" s="16">
        <f>'2022'!C19</f>
        <v>482.34112298739933</v>
      </c>
      <c r="Q21" s="16">
        <f>'2023'!C19</f>
        <v>536.83335509705898</v>
      </c>
    </row>
    <row r="22" spans="1:17" x14ac:dyDescent="0.2">
      <c r="A22" s="42" t="s">
        <v>21</v>
      </c>
      <c r="B22" s="41">
        <v>309.46091506833864</v>
      </c>
      <c r="C22" s="41">
        <v>322.70881555117489</v>
      </c>
      <c r="D22" s="41">
        <v>338.00550485898958</v>
      </c>
      <c r="E22" s="46">
        <v>356.79879726539866</v>
      </c>
      <c r="F22" s="41">
        <f>SUM(F4:F20)</f>
        <v>379.1691038403211</v>
      </c>
      <c r="G22" s="41">
        <f>SUM(G4:G20)</f>
        <v>395.90491156545994</v>
      </c>
      <c r="H22" s="41">
        <f>SUM(H4:H20)</f>
        <v>412.92998088082004</v>
      </c>
      <c r="I22" s="41">
        <v>416.27096842057108</v>
      </c>
      <c r="J22" s="41">
        <v>426.80017522423276</v>
      </c>
      <c r="K22" s="41">
        <f>SUM(K4:K20)</f>
        <v>443.62922051528693</v>
      </c>
      <c r="L22" s="41">
        <f>SUM(L4:L20)</f>
        <v>453.20028485513194</v>
      </c>
      <c r="M22" s="41">
        <v>468.25647390637414</v>
      </c>
      <c r="N22" s="41">
        <f>'2020'!C20</f>
        <v>477.86570401344449</v>
      </c>
      <c r="O22" s="41">
        <f>'2021'!C20</f>
        <v>487.7264819357589</v>
      </c>
      <c r="P22" s="41">
        <f>'2022'!C20</f>
        <v>592.64864926400173</v>
      </c>
      <c r="Q22" s="41">
        <f>'2023'!C20</f>
        <v>659.31098066783522</v>
      </c>
    </row>
    <row r="23" spans="1:17" x14ac:dyDescent="0.2">
      <c r="A23" s="53"/>
      <c r="B23" s="41"/>
      <c r="C23" s="41"/>
      <c r="D23" s="41"/>
      <c r="J23" s="41"/>
      <c r="L23" s="41"/>
      <c r="N23" s="41"/>
      <c r="O23" s="41"/>
      <c r="Q23" s="41"/>
    </row>
    <row r="24" spans="1:17" x14ac:dyDescent="0.2">
      <c r="A24" s="42" t="s">
        <v>22</v>
      </c>
      <c r="B24" s="41"/>
      <c r="C24" s="41"/>
      <c r="D24" s="41"/>
      <c r="L24" s="41"/>
      <c r="Q24" s="41"/>
    </row>
    <row r="25" spans="1:17" ht="32" x14ac:dyDescent="0.2">
      <c r="A25" s="49" t="s">
        <v>23</v>
      </c>
      <c r="B25" s="41">
        <v>227.2603381452617</v>
      </c>
      <c r="C25" s="41">
        <v>238.09081037805981</v>
      </c>
      <c r="D25" s="41">
        <v>253.98174502103896</v>
      </c>
      <c r="E25" s="46">
        <v>268.18644475987753</v>
      </c>
      <c r="F25" s="41">
        <f>F22-F20-F9</f>
        <v>282.62309213115492</v>
      </c>
      <c r="G25" s="41">
        <f>G22-G20-G9</f>
        <v>295.2359363641491</v>
      </c>
      <c r="H25" s="41">
        <f>H22-H20-H9</f>
        <v>300.68250754209862</v>
      </c>
      <c r="I25" s="41">
        <v>302.30124993728555</v>
      </c>
      <c r="J25" s="41">
        <v>309.91732001882684</v>
      </c>
      <c r="K25" s="41">
        <f>K22-K20-K9-K15</f>
        <v>323.7609298951254</v>
      </c>
      <c r="L25" s="41">
        <f>L21-L9</f>
        <v>329.33804409881668</v>
      </c>
      <c r="M25" s="41">
        <v>341.82580808891538</v>
      </c>
      <c r="N25" s="41">
        <f>'2020'!C22</f>
        <v>349.05630132228731</v>
      </c>
      <c r="O25" s="41">
        <f>'2021'!C22</f>
        <v>356.13446842447951</v>
      </c>
      <c r="P25" s="41">
        <f>'2022'!C22</f>
        <v>459.29125356434247</v>
      </c>
      <c r="Q25" s="41">
        <f>'2023'!C22</f>
        <v>509.25548843039235</v>
      </c>
    </row>
    <row r="26" spans="1:17" ht="32" x14ac:dyDescent="0.2">
      <c r="A26" s="49" t="s">
        <v>24</v>
      </c>
      <c r="B26" s="41">
        <v>221.70264583756938</v>
      </c>
      <c r="C26" s="41">
        <v>232.27162843975913</v>
      </c>
      <c r="D26" s="41">
        <v>248.16256308273827</v>
      </c>
      <c r="E26" s="46">
        <v>262.10300610493027</v>
      </c>
      <c r="F26" s="41">
        <f>F22-F20-F9-F8</f>
        <v>276.1781921311549</v>
      </c>
      <c r="G26" s="41">
        <f>G22-G20-G9-G8</f>
        <v>288.50638311928594</v>
      </c>
      <c r="H26" s="41">
        <f>H22-H20-H9-H8</f>
        <v>295.05642535009861</v>
      </c>
      <c r="I26" s="41">
        <v>296.7124340464369</v>
      </c>
      <c r="J26" s="41">
        <v>304.2494543982632</v>
      </c>
      <c r="K26" s="41">
        <f>K22-K20-K9-K8-K15</f>
        <v>317.99368747149151</v>
      </c>
      <c r="L26" s="41">
        <f>L25-L8</f>
        <v>323.33724409881665</v>
      </c>
      <c r="M26" s="41">
        <v>335.63766050140356</v>
      </c>
      <c r="N26" s="41">
        <f>'2020'!C23</f>
        <v>343.072532921152</v>
      </c>
      <c r="O26" s="41">
        <f>'2021'!C23</f>
        <v>350.04851043015594</v>
      </c>
      <c r="P26" s="41">
        <f>'2022'!C23</f>
        <v>451.85025456434249</v>
      </c>
      <c r="Q26" s="41">
        <f>'2023'!C23</f>
        <v>501.19273479696915</v>
      </c>
    </row>
    <row r="27" spans="1:17" ht="32" x14ac:dyDescent="0.2">
      <c r="A27" s="49" t="s">
        <v>25</v>
      </c>
      <c r="B27" s="41">
        <v>291.69033814526171</v>
      </c>
      <c r="C27" s="41">
        <v>304.45081037805983</v>
      </c>
      <c r="D27" s="41">
        <v>319.43625032139232</v>
      </c>
      <c r="E27" s="46">
        <v>338.19430695069025</v>
      </c>
      <c r="F27" s="41">
        <f>F22-F9</f>
        <v>360.05494858917956</v>
      </c>
      <c r="G27" s="41">
        <f>G22-G9</f>
        <v>376.61681750153298</v>
      </c>
      <c r="H27" s="41">
        <f>H22-H9</f>
        <v>393.46250754209859</v>
      </c>
      <c r="I27" s="41">
        <v>396.58124993728552</v>
      </c>
      <c r="J27" s="41">
        <v>406.55184056677206</v>
      </c>
      <c r="K27" s="41">
        <f>K22-K9-K15</f>
        <v>422.61804441567335</v>
      </c>
      <c r="L27" s="41">
        <f>L22-L15-L9</f>
        <v>431.16923812616</v>
      </c>
      <c r="M27" s="41">
        <v>445.19262803938551</v>
      </c>
      <c r="N27" s="41">
        <f>'2020'!C24</f>
        <v>453.90116122376691</v>
      </c>
      <c r="O27" s="41">
        <f>'2021'!C24</f>
        <v>462.8002171176667</v>
      </c>
      <c r="P27" s="41">
        <f>'2022'!C24</f>
        <v>569.59877984094487</v>
      </c>
      <c r="Q27" s="41">
        <f>'2023'!C24</f>
        <v>631.73311400116859</v>
      </c>
    </row>
  </sheetData>
  <mergeCells count="1">
    <mergeCell ref="B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88B729-03E7-4A90-9EC4-12E4CC755017}">
  <dimension ref="A1:P26"/>
  <sheetViews>
    <sheetView workbookViewId="0"/>
  </sheetViews>
  <sheetFormatPr baseColWidth="10" defaultColWidth="8.83203125" defaultRowHeight="15" x14ac:dyDescent="0.2"/>
  <cols>
    <col min="1" max="1" width="53.33203125" customWidth="1"/>
    <col min="4" max="4" width="11" customWidth="1"/>
    <col min="5" max="5" width="10.5" customWidth="1"/>
  </cols>
  <sheetData>
    <row r="1" spans="1:16" ht="48" x14ac:dyDescent="0.2">
      <c r="A1" s="16" t="s">
        <v>46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s!B4</f>
        <v>40.338090770644413</v>
      </c>
      <c r="C2" s="15">
        <f>'c'!B4</f>
        <v>69.299094016552061</v>
      </c>
      <c r="D2" s="15">
        <f>'pens s'!B4</f>
        <v>35.975264190105406</v>
      </c>
      <c r="E2" s="15">
        <f>'pens c'!B4</f>
        <v>53.249381080242735</v>
      </c>
      <c r="F2" s="15">
        <f>'lp+1'!B4</f>
        <v>47.04693068712217</v>
      </c>
      <c r="G2" s="15">
        <f>'lp+2'!B4</f>
        <v>65.712413128485963</v>
      </c>
      <c r="H2" s="15">
        <f>'lp+3'!B4</f>
        <v>85.722329570996735</v>
      </c>
      <c r="I2" s="15">
        <f>'c+1'!B4</f>
        <v>68.794460594194504</v>
      </c>
      <c r="J2" s="15">
        <f>'c+2'!B4</f>
        <v>97.468581565419584</v>
      </c>
      <c r="K2" s="15">
        <f>'c+3'!B4</f>
        <v>105.09218534614614</v>
      </c>
      <c r="L2" s="15">
        <f>'c+4'!B4</f>
        <v>122.08528627769374</v>
      </c>
      <c r="N2" s="15"/>
    </row>
    <row r="3" spans="1:16" ht="16" x14ac:dyDescent="0.2">
      <c r="A3" s="19" t="s">
        <v>4</v>
      </c>
      <c r="B3" s="15">
        <f>s!B5</f>
        <v>4.37793023255814</v>
      </c>
      <c r="C3" s="15">
        <f>'c'!B5</f>
        <v>13.85622093023256</v>
      </c>
      <c r="D3" s="15">
        <f>'pens s'!B5</f>
        <v>3.0002034883720929</v>
      </c>
      <c r="E3" s="15">
        <f>'pens c'!B5</f>
        <v>7.3976162790697675</v>
      </c>
      <c r="F3" s="15">
        <f>'lp+1'!B5</f>
        <v>3.4815116279069769</v>
      </c>
      <c r="G3" s="15">
        <f>'lp+2'!B5</f>
        <v>3.4815116279069769</v>
      </c>
      <c r="H3" s="15">
        <f>'lp+3'!B5</f>
        <v>3.4815116279069769</v>
      </c>
      <c r="I3" s="15">
        <f>'c+1'!B5</f>
        <v>6.06</v>
      </c>
      <c r="J3" s="15">
        <f>'c+2'!B5</f>
        <v>6.06</v>
      </c>
      <c r="K3" s="15">
        <f>'c+3'!B5</f>
        <v>6.06</v>
      </c>
      <c r="L3" s="15">
        <f>'c+4'!B5</f>
        <v>6.06</v>
      </c>
      <c r="N3" s="15"/>
    </row>
    <row r="4" spans="1:16" ht="16" x14ac:dyDescent="0.2">
      <c r="A4" s="19" t="s">
        <v>5</v>
      </c>
      <c r="B4" s="15">
        <f>s!B6</f>
        <v>0</v>
      </c>
      <c r="C4" s="15">
        <f>'c'!B6</f>
        <v>0</v>
      </c>
      <c r="D4" s="15">
        <f>'pens s'!B6</f>
        <v>0</v>
      </c>
      <c r="E4" s="15">
        <f>'pens c'!B6</f>
        <v>0</v>
      </c>
      <c r="F4" s="15">
        <f>'lp+1'!B6</f>
        <v>0</v>
      </c>
      <c r="G4" s="15">
        <f>'lp+2'!B6</f>
        <v>0</v>
      </c>
      <c r="H4" s="15">
        <f>'lp+3'!B6</f>
        <v>0</v>
      </c>
      <c r="I4" s="15">
        <f>'c+1'!B6</f>
        <v>0</v>
      </c>
      <c r="J4" s="15">
        <f>'c+2'!B6</f>
        <v>0</v>
      </c>
      <c r="K4" s="15">
        <f>'c+3'!B6</f>
        <v>0</v>
      </c>
      <c r="L4" s="15">
        <f>'c+4'!B6</f>
        <v>0</v>
      </c>
      <c r="N4" s="15"/>
    </row>
    <row r="5" spans="1:16" ht="16" x14ac:dyDescent="0.2">
      <c r="A5" s="19" t="s">
        <v>6</v>
      </c>
      <c r="B5" s="15">
        <f>s!B7</f>
        <v>7.6422785852713178</v>
      </c>
      <c r="C5" s="15">
        <f>'c'!B7</f>
        <v>15.36148024746571</v>
      </c>
      <c r="D5" s="15">
        <f>'pens s'!B7</f>
        <v>4.9106249999999996</v>
      </c>
      <c r="E5" s="15">
        <f>'pens c'!B7</f>
        <v>9.9250961538461517</v>
      </c>
      <c r="F5" s="15">
        <f>'lp+1'!B7</f>
        <v>16.414408169350029</v>
      </c>
      <c r="G5" s="15">
        <f>'lp+2'!B7</f>
        <v>24.756860716802592</v>
      </c>
      <c r="H5" s="15">
        <f>'lp+3'!B7</f>
        <v>38.793610269575382</v>
      </c>
      <c r="I5" s="15">
        <f>'c+1'!B7</f>
        <v>20.919141025641029</v>
      </c>
      <c r="J5" s="15">
        <f>'c+2'!B7</f>
        <v>29.26159357309357</v>
      </c>
      <c r="K5" s="15">
        <f>'c+3'!B7</f>
        <v>43.298343125866381</v>
      </c>
      <c r="L5" s="15">
        <f>'c+4'!B7</f>
        <v>48.644368766892043</v>
      </c>
      <c r="N5" s="15"/>
    </row>
    <row r="6" spans="1:16" ht="16" x14ac:dyDescent="0.2">
      <c r="A6" s="19" t="s">
        <v>7</v>
      </c>
      <c r="B6" s="15">
        <f>s!B8</f>
        <v>4.7115384615384617</v>
      </c>
      <c r="C6" s="15">
        <f>'c'!B8</f>
        <v>5.5576923076923075</v>
      </c>
      <c r="D6" s="15">
        <f>'pens s'!B8</f>
        <v>4.7115384615384617</v>
      </c>
      <c r="E6" s="15">
        <f>'pens c'!B8</f>
        <v>5.5576923076923075</v>
      </c>
      <c r="F6" s="15">
        <f>'lp+1'!B8</f>
        <v>7.3796153846153851</v>
      </c>
      <c r="G6" s="15">
        <f>'lp+2'!B8</f>
        <v>7.759615384615385</v>
      </c>
      <c r="H6" s="15">
        <f>'lp+3'!B8</f>
        <v>8.2349999999999994</v>
      </c>
      <c r="I6" s="15">
        <f>'c+1'!B8</f>
        <v>7.3796153846153851</v>
      </c>
      <c r="J6" s="15">
        <f>'c+2'!B8</f>
        <v>5.4474999999999998</v>
      </c>
      <c r="K6" s="15">
        <f>'c+3'!B8</f>
        <v>8.2349999999999994</v>
      </c>
      <c r="L6" s="15">
        <f>'c+4'!B8</f>
        <v>8.2349999999999994</v>
      </c>
      <c r="N6" s="15"/>
    </row>
    <row r="7" spans="1:16" ht="16" x14ac:dyDescent="0.2">
      <c r="A7" s="19" t="s">
        <v>8</v>
      </c>
      <c r="B7" s="15">
        <f>s!B9</f>
        <v>13.327884615384615</v>
      </c>
      <c r="C7" s="15">
        <f>'c'!B9</f>
        <v>17.770576923076923</v>
      </c>
      <c r="D7" s="15">
        <f>'pens s'!B9</f>
        <v>13.324999999999999</v>
      </c>
      <c r="E7" s="15">
        <f>'pens c'!B9</f>
        <v>17.770576923076923</v>
      </c>
      <c r="F7" s="15">
        <f>'lp+1'!B9</f>
        <v>15.549423076923079</v>
      </c>
      <c r="G7" s="15">
        <f>'lp+2'!B9</f>
        <v>15.549423076923079</v>
      </c>
      <c r="H7" s="15">
        <f>'lp+3'!B9</f>
        <v>15.549423076923079</v>
      </c>
      <c r="I7" s="15">
        <f>'c+1'!B9</f>
        <v>20.732500000000002</v>
      </c>
      <c r="J7" s="15">
        <f>'c+2'!B9</f>
        <v>20.732500000000002</v>
      </c>
      <c r="K7" s="15">
        <f>'c+3'!B9</f>
        <v>20.732500000000002</v>
      </c>
      <c r="L7" s="15">
        <f>'c+4'!B9</f>
        <v>20.732500000000002</v>
      </c>
      <c r="N7" s="15"/>
    </row>
    <row r="8" spans="1:16" ht="16" x14ac:dyDescent="0.2">
      <c r="A8" s="19" t="s">
        <v>9</v>
      </c>
      <c r="B8" s="15">
        <f>s!B10</f>
        <v>1.7888461538461538</v>
      </c>
      <c r="C8" s="15">
        <f>'c'!B10</f>
        <v>1.6484615384615384</v>
      </c>
      <c r="D8" s="15">
        <f>'pens s'!B10</f>
        <v>1.6119230769230768</v>
      </c>
      <c r="E8" s="15">
        <f>'pens c'!B10</f>
        <v>1.6484615384615384</v>
      </c>
      <c r="F8" s="15">
        <f>'lp+1'!B10</f>
        <v>1.9924999999999999</v>
      </c>
      <c r="G8" s="15">
        <f>'lp+2'!B10</f>
        <v>2.2271153846153848</v>
      </c>
      <c r="H8" s="15">
        <f>'lp+3'!B10</f>
        <v>2.1428846153846157</v>
      </c>
      <c r="I8" s="15">
        <f>'c+1'!B10</f>
        <v>2.211153846153846</v>
      </c>
      <c r="J8" s="15">
        <f>'c+2'!B10</f>
        <v>2.2271153846153848</v>
      </c>
      <c r="K8" s="15">
        <f>'c+3'!B10</f>
        <v>2.4696153846153845</v>
      </c>
      <c r="L8" s="15">
        <f>'c+4'!B10</f>
        <v>2.4696153846153845</v>
      </c>
      <c r="N8" s="15"/>
    </row>
    <row r="9" spans="1:16" ht="16" x14ac:dyDescent="0.2">
      <c r="A9" s="19" t="s">
        <v>10</v>
      </c>
      <c r="B9" s="15">
        <f>s!B11</f>
        <v>9.0026923076923069</v>
      </c>
      <c r="C9" s="15">
        <f>'c'!B11</f>
        <v>9.9515384615384619</v>
      </c>
      <c r="D9" s="15">
        <f>'pens s'!B11</f>
        <v>9.6271153846153847</v>
      </c>
      <c r="E9" s="15">
        <f>'pens c'!B11</f>
        <v>10.623461538461537</v>
      </c>
      <c r="F9" s="15">
        <f>'lp+1'!B11</f>
        <v>16.42576923076923</v>
      </c>
      <c r="G9" s="15">
        <f>'lp+2'!B11</f>
        <v>17.669615384615387</v>
      </c>
      <c r="H9" s="15">
        <f>'lp+3'!B11</f>
        <v>17.740192307692308</v>
      </c>
      <c r="I9" s="15">
        <f>'c+1'!B11</f>
        <v>17.294615384615387</v>
      </c>
      <c r="J9" s="15">
        <f>'c+2'!B11</f>
        <v>18.493076923076924</v>
      </c>
      <c r="K9" s="15">
        <f>'c+3'!B11</f>
        <v>18.857500000000002</v>
      </c>
      <c r="L9" s="15">
        <f>'c+4'!B11</f>
        <v>19.897884615384616</v>
      </c>
      <c r="N9" s="15"/>
    </row>
    <row r="10" spans="1:16" ht="16" x14ac:dyDescent="0.2">
      <c r="A10" s="19" t="s">
        <v>11</v>
      </c>
      <c r="B10" s="15">
        <f>s!B12</f>
        <v>2.29</v>
      </c>
      <c r="C10" s="15">
        <f>'c'!B12</f>
        <v>4.4219230769230773</v>
      </c>
      <c r="D10" s="15">
        <f>'pens s'!B12</f>
        <v>2.85</v>
      </c>
      <c r="E10" s="15">
        <f>'pens c'!B12</f>
        <v>3.61</v>
      </c>
      <c r="F10" s="15">
        <f>'lp+1'!B12</f>
        <v>2.12</v>
      </c>
      <c r="G10" s="15">
        <f>'lp+2'!B12</f>
        <v>1.87</v>
      </c>
      <c r="H10" s="15">
        <f>'lp+3'!B12</f>
        <v>2</v>
      </c>
      <c r="I10" s="15">
        <f>'c+1'!B12</f>
        <v>4.8571153846153843</v>
      </c>
      <c r="J10" s="15">
        <f>'c+2'!B12</f>
        <v>7.26</v>
      </c>
      <c r="K10" s="15">
        <f>'c+3'!B12</f>
        <v>8.8596153846153847</v>
      </c>
      <c r="L10" s="15">
        <f>'c+4'!B12</f>
        <v>3.13</v>
      </c>
      <c r="N10" s="15"/>
    </row>
    <row r="11" spans="1:16" ht="16" x14ac:dyDescent="0.2">
      <c r="A11" s="19" t="s">
        <v>12</v>
      </c>
      <c r="B11" s="15">
        <f>s!B13</f>
        <v>9.4953179891813591</v>
      </c>
      <c r="C11" s="15">
        <f>'c'!B13</f>
        <v>10.699017011834322</v>
      </c>
      <c r="D11" s="15">
        <f>'pens s'!B13</f>
        <v>9.6523319213732002</v>
      </c>
      <c r="E11" s="15">
        <f>'pens c'!B13</f>
        <v>11.122327653548012</v>
      </c>
      <c r="F11" s="15">
        <f>'lp+1'!B13</f>
        <v>16.373940391004361</v>
      </c>
      <c r="G11" s="15">
        <f>'lp+2'!B13</f>
        <v>18.012266398330361</v>
      </c>
      <c r="H11" s="15">
        <f>'lp+3'!B13</f>
        <v>23.556610720674687</v>
      </c>
      <c r="I11" s="15">
        <f>'c+1'!B13</f>
        <v>15.837347793679211</v>
      </c>
      <c r="J11" s="15">
        <f>'c+2'!B13</f>
        <v>17.386394496975907</v>
      </c>
      <c r="K11" s="15">
        <f>'c+3'!B13</f>
        <v>23.943637745974947</v>
      </c>
      <c r="L11" s="15">
        <f>'c+4'!B13</f>
        <v>27.041310822898026</v>
      </c>
      <c r="N11" s="15"/>
    </row>
    <row r="12" spans="1:16" ht="16" x14ac:dyDescent="0.2">
      <c r="A12" s="19" t="s">
        <v>13</v>
      </c>
      <c r="B12" s="15">
        <f>s!B14</f>
        <v>9.9887294275491953</v>
      </c>
      <c r="C12" s="15">
        <f>'c'!B14</f>
        <v>8.9613872987477645</v>
      </c>
      <c r="D12" s="15">
        <f>'pens s'!B14</f>
        <v>5.0395934704830054</v>
      </c>
      <c r="E12" s="15">
        <f>'pens c'!B14</f>
        <v>9.0731583184257616</v>
      </c>
      <c r="F12" s="15">
        <f>'lp+1'!B14</f>
        <v>6.7230894454382906</v>
      </c>
      <c r="G12" s="15">
        <f>'lp+2'!B14</f>
        <v>10.211461538461549</v>
      </c>
      <c r="H12" s="15">
        <f>'lp+3'!B14</f>
        <v>12.777331395348851</v>
      </c>
      <c r="I12" s="15">
        <f>'c+1'!B14</f>
        <v>9.7261815742397175</v>
      </c>
      <c r="J12" s="15">
        <f>'c+2'!B14</f>
        <v>13.214553667262976</v>
      </c>
      <c r="K12" s="15">
        <f>'c+3'!B14</f>
        <v>16.94321422182469</v>
      </c>
      <c r="L12" s="15">
        <f>'c+4'!B14</f>
        <v>13.453214221824702</v>
      </c>
      <c r="N12" s="15"/>
    </row>
    <row r="13" spans="1:16" ht="16" x14ac:dyDescent="0.2">
      <c r="A13" s="19" t="s">
        <v>14</v>
      </c>
      <c r="B13" s="15">
        <f>s!B15</f>
        <v>0</v>
      </c>
      <c r="C13" s="15">
        <f>'c'!B15</f>
        <v>0</v>
      </c>
      <c r="D13" s="15">
        <f>'pens s'!B15</f>
        <v>0</v>
      </c>
      <c r="E13" s="15">
        <f>'pens c'!B15</f>
        <v>0</v>
      </c>
      <c r="F13" s="15">
        <f>'lp+1'!B15</f>
        <v>135.04615384615383</v>
      </c>
      <c r="G13" s="15">
        <f>'lp+2'!B15</f>
        <v>186.9778846153846</v>
      </c>
      <c r="H13" s="15">
        <f>'lp+3'!B15</f>
        <v>186.9778846153846</v>
      </c>
      <c r="I13" s="15">
        <f>'c+1'!B15</f>
        <v>135.04615384615383</v>
      </c>
      <c r="J13" s="15">
        <f>'c+2'!B15</f>
        <v>186.9778846153846</v>
      </c>
      <c r="K13" s="15">
        <f>'c+3'!B15</f>
        <v>186.9778846153846</v>
      </c>
      <c r="L13" s="15">
        <f>'c+4'!B15</f>
        <v>252.79326923076923</v>
      </c>
    </row>
    <row r="14" spans="1:16" ht="16" x14ac:dyDescent="0.2">
      <c r="A14" s="19" t="s">
        <v>15</v>
      </c>
      <c r="B14" s="15">
        <f>s!B16</f>
        <v>8.3990706618962427</v>
      </c>
      <c r="C14" s="15">
        <f>'c'!B16</f>
        <v>15.432102862254025</v>
      </c>
      <c r="D14" s="15">
        <f>'pens s'!B16</f>
        <v>10.715421305552631</v>
      </c>
      <c r="E14" s="15">
        <f>'pens c'!B16</f>
        <v>23.645151197867342</v>
      </c>
      <c r="F14" s="15">
        <f>'lp+1'!B16</f>
        <v>19.474034734645201</v>
      </c>
      <c r="G14" s="15">
        <f>'lp+2'!B16</f>
        <v>20.464664728682177</v>
      </c>
      <c r="H14" s="15">
        <f>'lp+3'!B16</f>
        <v>26.919754472271915</v>
      </c>
      <c r="I14" s="15">
        <f>'c+1'!B16</f>
        <v>25.891480322003588</v>
      </c>
      <c r="J14" s="15">
        <f>'c+2'!B16</f>
        <v>27.391648777579015</v>
      </c>
      <c r="K14" s="15">
        <f>'c+3'!B16</f>
        <v>33.71357513416816</v>
      </c>
      <c r="L14" s="15">
        <f>'c+4'!B16</f>
        <v>44.307987179487171</v>
      </c>
    </row>
    <row r="15" spans="1:16" ht="16" x14ac:dyDescent="0.2">
      <c r="A15" s="19" t="s">
        <v>16</v>
      </c>
      <c r="B15" s="15">
        <f>s!B17</f>
        <v>0</v>
      </c>
      <c r="C15" s="15">
        <f>'c'!B17</f>
        <v>0</v>
      </c>
      <c r="D15" s="15">
        <f>'pens s'!B17</f>
        <v>0</v>
      </c>
      <c r="E15" s="15">
        <f>'pens c'!B17</f>
        <v>0</v>
      </c>
      <c r="F15" s="15">
        <f>'lp+1'!B17</f>
        <v>0</v>
      </c>
      <c r="G15" s="15">
        <f>'lp+2'!B17</f>
        <v>0</v>
      </c>
      <c r="H15" s="15">
        <f>'lp+3'!B17</f>
        <v>0</v>
      </c>
      <c r="I15" s="15">
        <f>'c+1'!B17</f>
        <v>0</v>
      </c>
      <c r="J15" s="15">
        <f>'c+2'!B17</f>
        <v>0</v>
      </c>
      <c r="K15" s="15">
        <f>'c+3'!B17</f>
        <v>0</v>
      </c>
      <c r="L15" s="15">
        <f>'c+4'!B17</f>
        <v>0</v>
      </c>
    </row>
    <row r="16" spans="1:16" ht="16" x14ac:dyDescent="0.2">
      <c r="A16" s="19" t="s">
        <v>17</v>
      </c>
      <c r="B16" s="15">
        <f>s!B18</f>
        <v>17.025139817150063</v>
      </c>
      <c r="C16" s="15">
        <f>'c'!B18</f>
        <v>21.576923076923077</v>
      </c>
      <c r="D16" s="15">
        <f>'pens s'!B18</f>
        <v>4.6511627906976747</v>
      </c>
      <c r="E16" s="15">
        <f>'pens c'!B18</f>
        <v>4.6511627906976747</v>
      </c>
      <c r="F16" s="15">
        <f>'lp+1'!B18</f>
        <v>17.162790697674417</v>
      </c>
      <c r="G16" s="15">
        <f>'lp+2'!B18</f>
        <v>24.966318574836016</v>
      </c>
      <c r="H16" s="15">
        <f>'lp+3'!B18</f>
        <v>36.159239713774596</v>
      </c>
      <c r="I16" s="15">
        <f>'c+1'!B18</f>
        <v>26.162790697674417</v>
      </c>
      <c r="J16" s="15">
        <f>'c+2'!B18</f>
        <v>35.024010882528323</v>
      </c>
      <c r="K16" s="15">
        <f>'c+3'!B18</f>
        <v>46.014816636851528</v>
      </c>
      <c r="L16" s="15">
        <f>'c+4'!B18</f>
        <v>47.177607334525945</v>
      </c>
    </row>
    <row r="17" spans="1:12" ht="16" x14ac:dyDescent="0.2">
      <c r="A17" s="19" t="s">
        <v>18</v>
      </c>
      <c r="B17" s="15">
        <f>s!B19</f>
        <v>29.728750335420393</v>
      </c>
      <c r="C17" s="15">
        <f>'c'!B19</f>
        <v>50.494497316636846</v>
      </c>
      <c r="D17" s="15">
        <f>'pens s'!B19</f>
        <v>25.914401162790696</v>
      </c>
      <c r="E17" s="15">
        <f>'pens c'!B19</f>
        <v>43.212574239713774</v>
      </c>
      <c r="F17" s="15">
        <f>'lp+1'!B19</f>
        <v>40.163876118067975</v>
      </c>
      <c r="G17" s="15">
        <f>'lp+2'!B19</f>
        <v>70.012540697674424</v>
      </c>
      <c r="H17" s="15">
        <f>'lp+3'!B19</f>
        <v>106.86684272510438</v>
      </c>
      <c r="I17" s="15">
        <f>'c+1'!B19</f>
        <v>60.77714982110912</v>
      </c>
      <c r="J17" s="15">
        <f>'c+2'!B19</f>
        <v>90.084848389982113</v>
      </c>
      <c r="K17" s="15">
        <f>'c+3'!B19</f>
        <v>131.49424880739417</v>
      </c>
      <c r="L17" s="15">
        <f>'c+4'!B19</f>
        <v>141.45998494335123</v>
      </c>
    </row>
    <row r="18" spans="1:12" ht="16" x14ac:dyDescent="0.2">
      <c r="A18" s="19" t="s">
        <v>19</v>
      </c>
      <c r="B18" s="15">
        <f>s!B20</f>
        <v>52.3</v>
      </c>
      <c r="C18" s="15">
        <f>'c'!B20</f>
        <v>64.430000000000007</v>
      </c>
      <c r="D18" s="15">
        <f>'pens s'!B20</f>
        <v>52.3</v>
      </c>
      <c r="E18" s="15">
        <f>'pens c'!B20</f>
        <v>64.430000000000007</v>
      </c>
      <c r="F18" s="15">
        <f>'lp+1'!B20</f>
        <v>64.069999999999993</v>
      </c>
      <c r="G18" s="15">
        <f>'lp+2'!B20</f>
        <v>69.400000000000006</v>
      </c>
      <c r="H18" s="15">
        <f>'lp+3'!B20</f>
        <v>75.25</v>
      </c>
      <c r="I18" s="15">
        <f>'c+1'!B20</f>
        <v>64.069999999999993</v>
      </c>
      <c r="J18" s="15">
        <f>'c+2'!B20</f>
        <v>69.400000000000006</v>
      </c>
      <c r="K18" s="15">
        <f>'c+3'!B20</f>
        <v>75.25</v>
      </c>
      <c r="L18" s="15">
        <f>'c+4'!B20</f>
        <v>75.25</v>
      </c>
    </row>
    <row r="19" spans="1:12" ht="16" x14ac:dyDescent="0.2">
      <c r="A19" s="20" t="s">
        <v>20</v>
      </c>
      <c r="B19" s="15">
        <f>s!B21</f>
        <v>158.11626935813263</v>
      </c>
      <c r="C19" s="15">
        <f>'c'!B21</f>
        <v>245.03091506833863</v>
      </c>
      <c r="D19" s="15">
        <f>'pens s'!B21</f>
        <v>131.98458025245162</v>
      </c>
      <c r="E19" s="15">
        <f>'pens c'!B21</f>
        <v>201.48666002110349</v>
      </c>
      <c r="F19" s="15">
        <f>'lp+1'!B21</f>
        <v>210.30788956351719</v>
      </c>
      <c r="G19" s="15">
        <f>'lp+2'!B21</f>
        <v>282.69380664194932</v>
      </c>
      <c r="H19" s="15">
        <f>'lp+3'!B21</f>
        <v>379.94473049565352</v>
      </c>
      <c r="I19" s="15">
        <f>'c+1'!B21</f>
        <v>286.6435518285416</v>
      </c>
      <c r="J19" s="15">
        <f>'c+2'!B21</f>
        <v>370.05182366053373</v>
      </c>
      <c r="K19" s="15">
        <f>'c+3'!B21</f>
        <v>465.71425178745687</v>
      </c>
      <c r="L19" s="15">
        <f>'c+4'!B21</f>
        <v>504.69475954667297</v>
      </c>
    </row>
    <row r="20" spans="1:12" ht="16" x14ac:dyDescent="0.2">
      <c r="A20" s="19" t="s">
        <v>21</v>
      </c>
      <c r="B20" s="15">
        <f>s!B22</f>
        <v>210.41626935813264</v>
      </c>
      <c r="C20" s="15">
        <f>'c'!B22</f>
        <v>309.46091506833864</v>
      </c>
      <c r="D20" s="15">
        <f>'pens s'!B22</f>
        <v>184.28458025245163</v>
      </c>
      <c r="E20" s="15">
        <f>'pens c'!B22</f>
        <v>265.9166600211035</v>
      </c>
      <c r="F20" s="15">
        <f>'lp+1'!B22</f>
        <v>409.42404340967101</v>
      </c>
      <c r="G20" s="15">
        <f>'lp+2'!B22</f>
        <v>539.0716912573339</v>
      </c>
      <c r="H20" s="15">
        <f>'lp+3'!B22</f>
        <v>642.17261511103811</v>
      </c>
      <c r="I20" s="15">
        <f>'c+1'!B22</f>
        <v>485.75970567469545</v>
      </c>
      <c r="J20" s="15">
        <f>'c+2'!B22</f>
        <v>626.4297082759183</v>
      </c>
      <c r="K20" s="15">
        <f>'c+3'!B22</f>
        <v>727.94213640284147</v>
      </c>
      <c r="L20" s="15">
        <f>'c+4'!B22</f>
        <v>832.7380287774422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s!B25</f>
        <v>144.78838474274801</v>
      </c>
      <c r="C23" s="15">
        <f>'c'!B25</f>
        <v>227.2603381452617</v>
      </c>
      <c r="D23" s="15">
        <f>'pens s'!B25</f>
        <v>118.65958025245162</v>
      </c>
      <c r="E23" s="15">
        <f>'pens c'!B25</f>
        <v>183.71608309802656</v>
      </c>
      <c r="F23" s="15">
        <f>'lp+1'!B25</f>
        <v>194.7584664865941</v>
      </c>
      <c r="G23" s="15">
        <f>'lp+2'!B25</f>
        <v>267.14438356502626</v>
      </c>
      <c r="H23" s="15">
        <f>'lp+3'!B25</f>
        <v>364.39530741873045</v>
      </c>
      <c r="I23" s="15">
        <f>'c+1'!B25</f>
        <v>265.91105182854159</v>
      </c>
      <c r="J23" s="15">
        <f>'c+2'!B25</f>
        <v>349.31932366053371</v>
      </c>
      <c r="K23" s="15">
        <f>'c+3'!B25</f>
        <v>444.98175178745686</v>
      </c>
      <c r="L23" s="15">
        <f>'c+4'!B25</f>
        <v>483.96225954667295</v>
      </c>
    </row>
    <row r="24" spans="1:12" ht="32" x14ac:dyDescent="0.2">
      <c r="A24" s="19" t="s">
        <v>24</v>
      </c>
      <c r="B24" s="15">
        <f>s!B26</f>
        <v>140.07684628120955</v>
      </c>
      <c r="C24" s="15">
        <f>'c'!B26</f>
        <v>221.70264583756938</v>
      </c>
      <c r="D24" s="15">
        <f>'pens s'!B26</f>
        <v>113.94804179091315</v>
      </c>
      <c r="E24" s="15">
        <f>'pens c'!B26</f>
        <v>178.15839079033424</v>
      </c>
      <c r="F24" s="15">
        <f>'lp+1'!B26</f>
        <v>187.37885110197871</v>
      </c>
      <c r="G24" s="15">
        <f>'lp+2'!B26</f>
        <v>259.3847681804109</v>
      </c>
      <c r="H24" s="15">
        <f>'lp+3'!B26</f>
        <v>356.16030741873044</v>
      </c>
      <c r="I24" s="15">
        <f>'c+1'!B26</f>
        <v>258.53143644392622</v>
      </c>
      <c r="J24" s="15">
        <f>'c+2'!B26</f>
        <v>343.87182366053372</v>
      </c>
      <c r="K24" s="15">
        <f>'c+3'!B26</f>
        <v>436.74675178745684</v>
      </c>
      <c r="L24" s="15">
        <f>'c+4'!B26</f>
        <v>475.72725954667294</v>
      </c>
    </row>
    <row r="25" spans="1:12" ht="16" x14ac:dyDescent="0.2">
      <c r="A25" s="19" t="s">
        <v>25</v>
      </c>
      <c r="B25" s="15">
        <f>s!B27</f>
        <v>197.08838474274802</v>
      </c>
      <c r="C25" s="15">
        <f>'c'!B27</f>
        <v>291.69033814526171</v>
      </c>
      <c r="D25" s="15">
        <f>'pens s'!B27</f>
        <v>170.95958025245162</v>
      </c>
      <c r="E25" s="15">
        <f>'pens c'!B27</f>
        <v>248.14608309802657</v>
      </c>
      <c r="F25" s="15">
        <f>'lp+1'!B27</f>
        <v>258.8284664865941</v>
      </c>
      <c r="G25" s="15">
        <f>'lp+2'!B27</f>
        <v>336.54438356502624</v>
      </c>
      <c r="H25" s="15">
        <f>'lp+3'!B27</f>
        <v>439.64530741873045</v>
      </c>
      <c r="I25" s="15">
        <f>'c+1'!B27</f>
        <v>329.98105182854158</v>
      </c>
      <c r="J25" s="15">
        <f>'c+2'!B27</f>
        <v>418.71932366053375</v>
      </c>
      <c r="K25" s="15">
        <f>'c+3'!B27</f>
        <v>520.23175178745691</v>
      </c>
      <c r="L25" s="15">
        <f>'c+4'!B27</f>
        <v>559.21225954667295</v>
      </c>
    </row>
    <row r="26" spans="1:12" x14ac:dyDescent="0.2">
      <c r="A26" s="19"/>
    </row>
  </sheetData>
  <mergeCells count="1">
    <mergeCell ref="M1:P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770482-1B4C-4082-A73E-E62781B04D8A}">
  <dimension ref="A1:Q27"/>
  <sheetViews>
    <sheetView workbookViewId="0">
      <selection activeCell="S21" sqref="S21"/>
    </sheetView>
  </sheetViews>
  <sheetFormatPr baseColWidth="10" defaultColWidth="8.83203125" defaultRowHeight="15" x14ac:dyDescent="0.2"/>
  <cols>
    <col min="1" max="1" width="51.6640625" style="40" customWidth="1"/>
    <col min="2" max="16384" width="8.83203125" style="40"/>
  </cols>
  <sheetData>
    <row r="1" spans="1:17" x14ac:dyDescent="0.2">
      <c r="A1" s="38" t="s">
        <v>0</v>
      </c>
      <c r="B1" s="54" t="s">
        <v>34</v>
      </c>
      <c r="C1" s="54"/>
      <c r="D1" s="54"/>
      <c r="E1" s="54"/>
      <c r="F1" s="54"/>
      <c r="G1" s="54"/>
      <c r="H1" s="54"/>
      <c r="I1" s="54"/>
      <c r="J1" s="54"/>
      <c r="K1" s="54"/>
    </row>
    <row r="2" spans="1:17" x14ac:dyDescent="0.2">
      <c r="A2" s="42"/>
    </row>
    <row r="3" spans="1:17" x14ac:dyDescent="0.2">
      <c r="A3" s="43" t="s">
        <v>2</v>
      </c>
      <c r="B3" s="17">
        <v>2008</v>
      </c>
      <c r="C3" s="17">
        <v>2009</v>
      </c>
      <c r="D3" s="17">
        <v>2010</v>
      </c>
      <c r="E3" s="17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17">
        <v>2017</v>
      </c>
      <c r="L3" s="17">
        <v>2018</v>
      </c>
      <c r="M3" s="17">
        <v>2019</v>
      </c>
      <c r="N3" s="17">
        <v>2020</v>
      </c>
      <c r="O3" s="17">
        <v>2021</v>
      </c>
      <c r="P3" s="44">
        <v>2022</v>
      </c>
      <c r="Q3" s="44">
        <v>2023</v>
      </c>
    </row>
    <row r="4" spans="1:17" x14ac:dyDescent="0.2">
      <c r="A4" s="42" t="s">
        <v>3</v>
      </c>
      <c r="B4" s="46">
        <v>35.975264190105406</v>
      </c>
      <c r="C4" s="41">
        <v>38.482574807381731</v>
      </c>
      <c r="D4" s="41">
        <v>39.541217068009502</v>
      </c>
      <c r="E4" s="41">
        <v>41.305620835722472</v>
      </c>
      <c r="F4" s="41">
        <v>40.023924736692997</v>
      </c>
      <c r="G4" s="41">
        <v>41.5614792362042</v>
      </c>
      <c r="H4" s="41">
        <v>45.467373812215726</v>
      </c>
      <c r="I4" s="41">
        <v>44.869855963348833</v>
      </c>
      <c r="J4" s="41">
        <v>44.440390009475742</v>
      </c>
      <c r="K4" s="41">
        <v>45.29932191722191</v>
      </c>
      <c r="L4" s="41">
        <v>46.221472248089526</v>
      </c>
      <c r="M4" s="41">
        <v>46.569125121564213</v>
      </c>
      <c r="N4" s="41">
        <f>'2020'!D2</f>
        <v>47.261021597376967</v>
      </c>
      <c r="O4" s="41">
        <f>'2021'!D2</f>
        <v>47.099801759901013</v>
      </c>
      <c r="P4" s="41">
        <f>'2022'!D2</f>
        <v>58.142836008893752</v>
      </c>
      <c r="Q4" s="41">
        <f>'2023'!D2</f>
        <v>67.645664969979578</v>
      </c>
    </row>
    <row r="5" spans="1:17" x14ac:dyDescent="0.2">
      <c r="A5" s="42" t="s">
        <v>4</v>
      </c>
      <c r="B5" s="46">
        <v>3.0002034883720929</v>
      </c>
      <c r="C5" s="41">
        <v>3.0789489867545625</v>
      </c>
      <c r="D5" s="41">
        <v>3.214128758977802</v>
      </c>
      <c r="E5" s="41">
        <v>3.3991806801766056</v>
      </c>
      <c r="F5" s="41">
        <v>3.515986502777269</v>
      </c>
      <c r="G5" s="41">
        <v>3.6052314009440676</v>
      </c>
      <c r="H5" s="41">
        <v>6.5774999999999997</v>
      </c>
      <c r="I5" s="41">
        <v>6.6649164870689654</v>
      </c>
      <c r="J5" s="41">
        <v>6.6743669181034475</v>
      </c>
      <c r="K5" s="41">
        <v>6.846837284482759</v>
      </c>
      <c r="L5" s="41">
        <v>7.7492307692307687</v>
      </c>
      <c r="M5" s="41">
        <v>7.8044059749552783</v>
      </c>
      <c r="N5" s="41">
        <f>'2020'!D3</f>
        <v>7.9953394454382822</v>
      </c>
      <c r="O5" s="41">
        <f>'2021'!D3</f>
        <v>8.0548774776386409</v>
      </c>
      <c r="P5" s="41">
        <f>'2022'!D3</f>
        <v>6.1670821917808221</v>
      </c>
      <c r="Q5" s="41">
        <f>'2023'!D3</f>
        <v>6.6271817908541593</v>
      </c>
    </row>
    <row r="6" spans="1:17" x14ac:dyDescent="0.2">
      <c r="A6" s="42" t="s">
        <v>5</v>
      </c>
      <c r="B6" s="46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41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f>'2020'!D4</f>
        <v>0</v>
      </c>
      <c r="O6" s="41">
        <f>'2021'!D4</f>
        <v>0</v>
      </c>
      <c r="P6" s="41">
        <f>'2022'!D4</f>
        <v>0</v>
      </c>
      <c r="Q6" s="41">
        <f>'2023'!D4</f>
        <v>0</v>
      </c>
    </row>
    <row r="7" spans="1:17" x14ac:dyDescent="0.2">
      <c r="A7" s="42" t="s">
        <v>6</v>
      </c>
      <c r="B7" s="46">
        <v>4.9106249999999996</v>
      </c>
      <c r="C7" s="41">
        <v>4.6544184782608697</v>
      </c>
      <c r="D7" s="41">
        <v>4.9640013586956524</v>
      </c>
      <c r="E7" s="41">
        <v>5.5031025815217385</v>
      </c>
      <c r="F7" s="41">
        <v>5.9839000000000002</v>
      </c>
      <c r="G7" s="41">
        <v>6.3731372282608696</v>
      </c>
      <c r="H7" s="41">
        <v>5.7460091324200899</v>
      </c>
      <c r="I7" s="41">
        <v>6.1630939651980734</v>
      </c>
      <c r="J7" s="41">
        <v>6.1869132420091315</v>
      </c>
      <c r="K7" s="41">
        <v>6.5440640662487413</v>
      </c>
      <c r="L7" s="41">
        <v>7.5047255707762552</v>
      </c>
      <c r="M7" s="41">
        <v>7.5042497064720814</v>
      </c>
      <c r="N7" s="41">
        <f>'2020'!D5</f>
        <v>7.6155397260273983</v>
      </c>
      <c r="O7" s="41">
        <f>'2021'!D5</f>
        <v>7.9112858856164392</v>
      </c>
      <c r="P7" s="41">
        <f>'2022'!D5</f>
        <v>8.6816924657534251</v>
      </c>
      <c r="Q7" s="41">
        <f>'2023'!D5</f>
        <v>9.5171893144520556</v>
      </c>
    </row>
    <row r="8" spans="1:17" x14ac:dyDescent="0.2">
      <c r="A8" s="42" t="s">
        <v>7</v>
      </c>
      <c r="B8" s="46">
        <v>4.7115384615384617</v>
      </c>
      <c r="C8" s="41">
        <v>4.9332165220888156</v>
      </c>
      <c r="D8" s="41">
        <v>4.9332165220888156</v>
      </c>
      <c r="E8" s="41">
        <v>5.157240382221711</v>
      </c>
      <c r="F8" s="41">
        <v>5.4586756285785416</v>
      </c>
      <c r="G8" s="41">
        <v>5.7049845847456009</v>
      </c>
      <c r="H8" s="41">
        <v>5.6260821917808217</v>
      </c>
      <c r="I8" s="41">
        <v>5.5888158906309275</v>
      </c>
      <c r="J8" s="41">
        <v>5.6678656203428233</v>
      </c>
      <c r="K8" s="41">
        <v>5.767242423409205</v>
      </c>
      <c r="L8" s="41">
        <v>6.0004</v>
      </c>
      <c r="M8" s="41">
        <v>6.1877350993377478</v>
      </c>
      <c r="N8" s="41">
        <f>'2020'!D6</f>
        <v>5.9833695364238411</v>
      </c>
      <c r="O8" s="41">
        <f>'2021'!D6</f>
        <v>6.0855523178807944</v>
      </c>
      <c r="P8" s="41">
        <f>'2022'!D6</f>
        <v>7.4409989999999997</v>
      </c>
      <c r="Q8" s="41">
        <f>'2023'!D6</f>
        <v>8.0627536334231795</v>
      </c>
    </row>
    <row r="9" spans="1:17" x14ac:dyDescent="0.2">
      <c r="A9" s="42" t="s">
        <v>8</v>
      </c>
      <c r="B9" s="46">
        <v>13.324999999999999</v>
      </c>
      <c r="C9" s="41">
        <v>13.69049074686054</v>
      </c>
      <c r="D9" s="41">
        <v>13.923876404494379</v>
      </c>
      <c r="E9" s="41">
        <v>13.95029742233972</v>
      </c>
      <c r="F9" s="41">
        <v>14.335616438356164</v>
      </c>
      <c r="G9" s="41">
        <v>14.466070547945206</v>
      </c>
      <c r="H9" s="41">
        <v>14.600605004041098</v>
      </c>
      <c r="I9" s="41">
        <v>14.767288862464158</v>
      </c>
      <c r="J9" s="41">
        <f>s!J9</f>
        <v>15.185621721690834</v>
      </c>
      <c r="K9" s="41">
        <f>s!K9</f>
        <v>15.757729095958036</v>
      </c>
      <c r="L9" s="41">
        <v>16.511177570093459</v>
      </c>
      <c r="M9" s="41">
        <v>17.283976560370675</v>
      </c>
      <c r="N9" s="41">
        <f>'2020'!D7</f>
        <v>17.958956118833477</v>
      </c>
      <c r="O9" s="41">
        <f>'2021'!D7</f>
        <v>18.679667707549974</v>
      </c>
      <c r="P9" s="41">
        <f>'2022'!D7</f>
        <v>16.553975661511853</v>
      </c>
      <c r="Q9" s="41">
        <f>'2023'!D7</f>
        <v>20.683399999999995</v>
      </c>
    </row>
    <row r="10" spans="1:17" x14ac:dyDescent="0.2">
      <c r="A10" s="42" t="s">
        <v>9</v>
      </c>
      <c r="B10" s="46">
        <v>1.6119230769230768</v>
      </c>
      <c r="C10" s="41">
        <v>1.6566140759051911</v>
      </c>
      <c r="D10" s="41">
        <v>1.7155249381997966</v>
      </c>
      <c r="E10" s="41">
        <v>1.803383379380544</v>
      </c>
      <c r="F10" s="41">
        <v>1.7848999999999999</v>
      </c>
      <c r="G10" s="41">
        <v>1.7231427221172022</v>
      </c>
      <c r="H10" s="41">
        <v>1.1598904109589039</v>
      </c>
      <c r="I10" s="41">
        <v>1.1774958904109587</v>
      </c>
      <c r="J10" s="41">
        <v>1.2106356164383558</v>
      </c>
      <c r="K10" s="41">
        <v>1.3000438356164381</v>
      </c>
      <c r="L10" s="41">
        <v>1.529835616438356</v>
      </c>
      <c r="M10" s="41">
        <v>1.5076829712258755</v>
      </c>
      <c r="N10" s="41">
        <f>'2020'!D8</f>
        <v>1.5819594875265452</v>
      </c>
      <c r="O10" s="41">
        <f>'2021'!D8</f>
        <v>1.4829241324589855</v>
      </c>
      <c r="P10" s="41">
        <f>'2022'!D8</f>
        <v>1.4705753424657535</v>
      </c>
      <c r="Q10" s="41">
        <f>'2023'!D8</f>
        <v>1.7341690359265962</v>
      </c>
    </row>
    <row r="11" spans="1:17" x14ac:dyDescent="0.2">
      <c r="A11" s="42" t="s">
        <v>10</v>
      </c>
      <c r="B11" s="46">
        <v>9.6271153846153847</v>
      </c>
      <c r="C11" s="41">
        <v>10.755230239943542</v>
      </c>
      <c r="D11" s="41">
        <v>10.458146612561752</v>
      </c>
      <c r="E11" s="41">
        <v>11.241002117148907</v>
      </c>
      <c r="F11" s="41">
        <v>12.437365913902612</v>
      </c>
      <c r="G11" s="41">
        <v>13.340660726887791</v>
      </c>
      <c r="H11" s="41">
        <v>15.035616438356163</v>
      </c>
      <c r="I11" s="41">
        <v>14.485796891085437</v>
      </c>
      <c r="J11" s="41">
        <v>13.85372087611279</v>
      </c>
      <c r="K11" s="41">
        <v>14.308296092360241</v>
      </c>
      <c r="L11" s="41">
        <v>10.452054794520548</v>
      </c>
      <c r="M11" s="41">
        <v>11.54226912237006</v>
      </c>
      <c r="N11" s="41">
        <f>'2020'!D9</f>
        <v>10.752113783836926</v>
      </c>
      <c r="O11" s="41">
        <f>'2021'!D9</f>
        <v>11.012164907911121</v>
      </c>
      <c r="P11" s="41">
        <f>'2022'!D9</f>
        <v>25.70704198712329</v>
      </c>
      <c r="Q11" s="41">
        <f>'2023'!D9</f>
        <v>32.772354395890417</v>
      </c>
    </row>
    <row r="12" spans="1:17" x14ac:dyDescent="0.2">
      <c r="A12" s="42" t="s">
        <v>11</v>
      </c>
      <c r="B12" s="46">
        <v>2.85</v>
      </c>
      <c r="C12" s="41">
        <v>2.9486881937436928</v>
      </c>
      <c r="D12" s="41">
        <v>3.0332996972754795</v>
      </c>
      <c r="E12" s="41">
        <v>3.0883796271708537</v>
      </c>
      <c r="F12" s="41">
        <v>3.1579000000000002</v>
      </c>
      <c r="G12" s="41">
        <v>3.2282809995844963</v>
      </c>
      <c r="H12" s="41">
        <v>1.9178082191780821</v>
      </c>
      <c r="I12" s="41">
        <v>1.9316081738023334</v>
      </c>
      <c r="J12" s="41">
        <v>1.9458706967380124</v>
      </c>
      <c r="K12" s="41">
        <v>1.9484594382414335</v>
      </c>
      <c r="L12" s="41">
        <v>2.9061027397260273</v>
      </c>
      <c r="M12" s="41">
        <v>2.9118917890083496</v>
      </c>
      <c r="N12" s="41">
        <f>'2020'!D10</f>
        <v>2.9524151339846094</v>
      </c>
      <c r="O12" s="41">
        <f>'2021'!D10</f>
        <v>2.9900439543197073</v>
      </c>
      <c r="P12" s="41">
        <f>'2022'!D10</f>
        <v>1.9178082191780703</v>
      </c>
      <c r="Q12" s="41">
        <f>'2023'!D10</f>
        <v>2.0144754201447719</v>
      </c>
    </row>
    <row r="13" spans="1:17" x14ac:dyDescent="0.2">
      <c r="A13" s="42" t="s">
        <v>12</v>
      </c>
      <c r="B13" s="46">
        <v>9.6523319213732002</v>
      </c>
      <c r="C13" s="41">
        <v>10.196660147758838</v>
      </c>
      <c r="D13" s="41">
        <v>10.52578884278271</v>
      </c>
      <c r="E13" s="41">
        <v>11.171387436867999</v>
      </c>
      <c r="F13" s="41">
        <v>11.65206698783933</v>
      </c>
      <c r="G13" s="41">
        <v>11.846881338787965</v>
      </c>
      <c r="H13" s="41">
        <v>14.367000510341121</v>
      </c>
      <c r="I13" s="41">
        <v>14.514809157566855</v>
      </c>
      <c r="J13" s="41">
        <v>14.706960398960302</v>
      </c>
      <c r="K13" s="41">
        <v>15.20950979952779</v>
      </c>
      <c r="L13" s="41">
        <v>14.700022591507338</v>
      </c>
      <c r="M13" s="41">
        <v>14.745808025820832</v>
      </c>
      <c r="N13" s="41">
        <f>'2020'!D11</f>
        <v>14.844656381602181</v>
      </c>
      <c r="O13" s="41">
        <f>'2021'!D11</f>
        <v>15.393497908434178</v>
      </c>
      <c r="P13" s="41">
        <f>'2022'!D11</f>
        <v>19.648217621825882</v>
      </c>
      <c r="Q13" s="41">
        <f>'2023'!D11</f>
        <v>21.212558492057241</v>
      </c>
    </row>
    <row r="14" spans="1:17" x14ac:dyDescent="0.2">
      <c r="A14" s="42" t="s">
        <v>13</v>
      </c>
      <c r="B14" s="46">
        <v>5.0395934704830054</v>
      </c>
      <c r="C14" s="41">
        <v>5.1660171138645259</v>
      </c>
      <c r="D14" s="41">
        <v>5.3891176610083882</v>
      </c>
      <c r="E14" s="41">
        <v>5.5229779892947057</v>
      </c>
      <c r="F14" s="41">
        <v>4.9789899999999996</v>
      </c>
      <c r="G14" s="41">
        <v>5.3210841634576465</v>
      </c>
      <c r="H14" s="41">
        <v>7.9711397260273973</v>
      </c>
      <c r="I14" s="41">
        <v>8.2223970853978425</v>
      </c>
      <c r="J14" s="41">
        <v>7.7120920755205811</v>
      </c>
      <c r="K14" s="41">
        <v>7.8865867404340655</v>
      </c>
      <c r="L14" s="41">
        <v>7.8798712328767131</v>
      </c>
      <c r="M14" s="41">
        <v>8.2392416287461998</v>
      </c>
      <c r="N14" s="41">
        <f>'2020'!D12</f>
        <v>8.5792340256675317</v>
      </c>
      <c r="O14" s="41">
        <f>'2021'!D12</f>
        <v>8.840043311143658</v>
      </c>
      <c r="P14" s="41">
        <f>'2022'!D12</f>
        <v>10.021864273342782</v>
      </c>
      <c r="Q14" s="41">
        <f>'2023'!D12</f>
        <v>10.75890625796827</v>
      </c>
    </row>
    <row r="15" spans="1:17" x14ac:dyDescent="0.2">
      <c r="A15" s="42" t="s">
        <v>14</v>
      </c>
      <c r="B15" s="46">
        <v>0</v>
      </c>
      <c r="C15" s="41">
        <v>0</v>
      </c>
      <c r="D15" s="41">
        <v>0</v>
      </c>
      <c r="E15" s="41">
        <v>0</v>
      </c>
      <c r="F15" s="41">
        <v>0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>
        <v>0</v>
      </c>
      <c r="M15" s="41">
        <v>0</v>
      </c>
      <c r="N15" s="41">
        <f>'2020'!D13</f>
        <v>0</v>
      </c>
      <c r="O15" s="41">
        <f>'2021'!D13</f>
        <v>0</v>
      </c>
      <c r="P15" s="41">
        <f>'2022'!D13</f>
        <v>0</v>
      </c>
      <c r="Q15" s="41">
        <f>'2023'!D13</f>
        <v>0</v>
      </c>
    </row>
    <row r="16" spans="1:17" x14ac:dyDescent="0.2">
      <c r="A16" s="42" t="s">
        <v>15</v>
      </c>
      <c r="B16" s="46">
        <v>10.715421305552631</v>
      </c>
      <c r="C16" s="41">
        <v>11.020194010857288</v>
      </c>
      <c r="D16" s="41">
        <v>11.421719955941201</v>
      </c>
      <c r="E16" s="41">
        <v>11.910323816826445</v>
      </c>
      <c r="F16" s="41">
        <v>10.9039</v>
      </c>
      <c r="G16" s="41">
        <v>11.173024237267931</v>
      </c>
      <c r="H16" s="41">
        <v>15.992714916286147</v>
      </c>
      <c r="I16" s="41">
        <v>16.118406163756958</v>
      </c>
      <c r="J16" s="41">
        <v>16.285994493718047</v>
      </c>
      <c r="K16" s="41">
        <v>16.585259368648551</v>
      </c>
      <c r="L16" s="41">
        <v>16.437260273972605</v>
      </c>
      <c r="M16" s="41">
        <v>16.752127406924224</v>
      </c>
      <c r="N16" s="41">
        <f>'2020'!D14</f>
        <v>18.20105259546871</v>
      </c>
      <c r="O16" s="41">
        <f>'2021'!D14</f>
        <v>18.516189090513574</v>
      </c>
      <c r="P16" s="41">
        <f>'2022'!D14</f>
        <v>28.34938721461188</v>
      </c>
      <c r="Q16" s="41">
        <f>'2023'!D14</f>
        <v>30.682097770163615</v>
      </c>
    </row>
    <row r="17" spans="1:17" x14ac:dyDescent="0.2">
      <c r="A17" s="42" t="s">
        <v>16</v>
      </c>
      <c r="B17" s="46">
        <v>0</v>
      </c>
      <c r="C17" s="41">
        <v>0</v>
      </c>
      <c r="D17" s="41">
        <v>0</v>
      </c>
      <c r="E17" s="41">
        <v>0</v>
      </c>
      <c r="F17" s="41">
        <v>0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>
        <v>0</v>
      </c>
      <c r="M17" s="41">
        <v>0</v>
      </c>
      <c r="N17" s="41">
        <f>'2020'!D15</f>
        <v>0</v>
      </c>
      <c r="O17" s="41">
        <f>'2021'!D15</f>
        <v>0</v>
      </c>
      <c r="P17" s="41">
        <f>'2022'!D15</f>
        <v>0</v>
      </c>
      <c r="Q17" s="41">
        <f>'2023'!D15</f>
        <v>0</v>
      </c>
    </row>
    <row r="18" spans="1:17" x14ac:dyDescent="0.2">
      <c r="A18" s="42" t="s">
        <v>17</v>
      </c>
      <c r="B18" s="46">
        <v>4.6511627906976747</v>
      </c>
      <c r="C18" s="41">
        <v>4.9690951085177808</v>
      </c>
      <c r="D18" s="41">
        <v>10</v>
      </c>
      <c r="E18" s="41">
        <v>11.244635193133046</v>
      </c>
      <c r="F18" s="41">
        <v>13.514900000000001</v>
      </c>
      <c r="G18" s="41">
        <v>13.79148936170213</v>
      </c>
      <c r="H18" s="41">
        <v>10.531194520547945</v>
      </c>
      <c r="I18" s="41">
        <v>10.621876448107198</v>
      </c>
      <c r="J18" s="41">
        <v>12.540037598100122</v>
      </c>
      <c r="K18" s="41">
        <v>13.337708701369648</v>
      </c>
      <c r="L18" s="41">
        <v>13.203698630136987</v>
      </c>
      <c r="M18" s="41">
        <v>14.580330853587352</v>
      </c>
      <c r="N18" s="41">
        <f>'2020'!D16</f>
        <v>14.688067288466078</v>
      </c>
      <c r="O18" s="41">
        <f>'2021'!D16</f>
        <v>15.418280902644101</v>
      </c>
      <c r="P18" s="41">
        <f>'2022'!D16</f>
        <v>12.365296803652969</v>
      </c>
      <c r="Q18" s="41">
        <f>'2023'!D16</f>
        <v>12.932764162517874</v>
      </c>
    </row>
    <row r="19" spans="1:17" x14ac:dyDescent="0.2">
      <c r="A19" s="42" t="s">
        <v>18</v>
      </c>
      <c r="B19" s="46">
        <v>25.914401162790696</v>
      </c>
      <c r="C19" s="41">
        <v>26.976750805968937</v>
      </c>
      <c r="D19" s="41">
        <v>28.290810215153851</v>
      </c>
      <c r="E19" s="41">
        <v>29.325578401467645</v>
      </c>
      <c r="F19" s="41">
        <v>30.99</v>
      </c>
      <c r="G19" s="41">
        <v>33.109271432708859</v>
      </c>
      <c r="H19" s="41">
        <v>37.164071232876708</v>
      </c>
      <c r="I19" s="41">
        <v>37.853961473371648</v>
      </c>
      <c r="J19" s="41">
        <v>39.592252887246623</v>
      </c>
      <c r="K19" s="41">
        <v>40.68052519347728</v>
      </c>
      <c r="L19" s="41">
        <v>44.805199999999992</v>
      </c>
      <c r="M19" s="41">
        <v>45.708986941474755</v>
      </c>
      <c r="N19" s="41">
        <f>'2020'!D17</f>
        <v>47.679892295069251</v>
      </c>
      <c r="O19" s="41">
        <f>'2021'!D17</f>
        <v>48.200305838061986</v>
      </c>
      <c r="P19" s="41">
        <f>'2022'!D17</f>
        <v>48.741789041095892</v>
      </c>
      <c r="Q19" s="41">
        <f>'2023'!D17</f>
        <v>51.622143250396597</v>
      </c>
    </row>
    <row r="20" spans="1:17" x14ac:dyDescent="0.2">
      <c r="A20" s="42" t="s">
        <v>19</v>
      </c>
      <c r="B20" s="46">
        <v>52.3</v>
      </c>
      <c r="C20" s="40">
        <v>53.87</v>
      </c>
      <c r="D20" s="41">
        <v>52.62432671863926</v>
      </c>
      <c r="E20" s="41">
        <v>56.210453579021966</v>
      </c>
      <c r="F20" s="41">
        <v>69.663899999999998</v>
      </c>
      <c r="G20" s="41">
        <v>73.216306506815513</v>
      </c>
      <c r="H20" s="41">
        <v>77.622424498159972</v>
      </c>
      <c r="I20" s="41">
        <v>78.553893592137896</v>
      </c>
      <c r="J20" s="41">
        <v>78.100781973508305</v>
      </c>
      <c r="K20" s="41">
        <v>77.319774153773224</v>
      </c>
      <c r="L20" s="41">
        <v>76.54679999999999</v>
      </c>
      <c r="M20" s="41">
        <v>75.781331999999992</v>
      </c>
      <c r="N20" s="41">
        <f>'2020'!D18</f>
        <v>77.82742796399998</v>
      </c>
      <c r="O20" s="41">
        <f>'2021'!D18</f>
        <v>78.994839383459976</v>
      </c>
      <c r="P20" s="41">
        <f>'2022'!D18</f>
        <v>81.018352510523968</v>
      </c>
      <c r="Q20" s="41">
        <f>'2023'!D18</f>
        <v>90.011389639192132</v>
      </c>
    </row>
    <row r="21" spans="1:17" x14ac:dyDescent="0.2">
      <c r="A21" s="43" t="s">
        <v>20</v>
      </c>
      <c r="B21" s="45">
        <v>131.98458025245162</v>
      </c>
      <c r="C21" s="45">
        <v>138.5288992379063</v>
      </c>
      <c r="D21" s="45">
        <v>147.4108480351893</v>
      </c>
      <c r="E21" s="45">
        <v>154.62310986327239</v>
      </c>
      <c r="F21" s="16">
        <f>F22-F20</f>
        <v>158.73812620814687</v>
      </c>
      <c r="G21" s="16">
        <v>165.24473798061399</v>
      </c>
      <c r="H21" s="16">
        <v>182.15700611503027</v>
      </c>
      <c r="I21" s="16">
        <v>182.9803224522102</v>
      </c>
      <c r="J21" s="16">
        <v>186.77240435130963</v>
      </c>
      <c r="K21" s="16">
        <f>SUM(K4:K20)-K20-K15</f>
        <v>191.47158395699614</v>
      </c>
      <c r="L21" s="16">
        <f>SUM(L4:L19)-L15</f>
        <v>195.90105203736857</v>
      </c>
      <c r="M21" s="16">
        <v>201.33783120185765</v>
      </c>
      <c r="N21" s="16">
        <f>'2020'!D19</f>
        <v>206.09361741572178</v>
      </c>
      <c r="O21" s="16">
        <f>'2021'!D19</f>
        <v>209.68463519407419</v>
      </c>
      <c r="P21" s="16">
        <f>'2022'!D19</f>
        <v>245.20856583123634</v>
      </c>
      <c r="Q21" s="16">
        <f>'2023'!D19</f>
        <v>276.26565849377437</v>
      </c>
    </row>
    <row r="22" spans="1:17" x14ac:dyDescent="0.2">
      <c r="A22" s="42" t="s">
        <v>21</v>
      </c>
      <c r="B22" s="46">
        <v>184.28458025245163</v>
      </c>
      <c r="C22" s="46">
        <v>192.39889923790631</v>
      </c>
      <c r="D22" s="46">
        <v>200.03517475382856</v>
      </c>
      <c r="E22" s="46">
        <v>210.83356344229435</v>
      </c>
      <c r="F22" s="41">
        <f>SUM(F4:F20)</f>
        <v>228.40202620814688</v>
      </c>
      <c r="G22" s="41">
        <v>238.46104448742949</v>
      </c>
      <c r="H22" s="41">
        <v>259.77943061319024</v>
      </c>
      <c r="I22" s="41">
        <v>261.53421604434811</v>
      </c>
      <c r="J22" s="41">
        <v>264.87318632481794</v>
      </c>
      <c r="K22" s="41">
        <f>SUM(K4:K20)</f>
        <v>268.79135811076935</v>
      </c>
      <c r="L22" s="41">
        <f>SUM(L4:L20)</f>
        <v>272.44785203736853</v>
      </c>
      <c r="M22" s="41">
        <v>277.11916320185765</v>
      </c>
      <c r="N22" s="41">
        <f>'2020'!D20</f>
        <v>283.92104537972176</v>
      </c>
      <c r="O22" s="41">
        <f>'2021'!D20</f>
        <v>288.67947457753417</v>
      </c>
      <c r="P22" s="41">
        <f>'2022'!D20</f>
        <v>326.22691834176032</v>
      </c>
      <c r="Q22" s="41">
        <f>'2023'!D20</f>
        <v>366.27704813296651</v>
      </c>
    </row>
    <row r="23" spans="1:17" x14ac:dyDescent="0.2">
      <c r="A23" s="53"/>
      <c r="G23" s="41"/>
      <c r="J23" s="41"/>
      <c r="L23" s="41"/>
      <c r="M23" s="41"/>
      <c r="N23" s="41"/>
      <c r="O23" s="41"/>
      <c r="Q23" s="41"/>
    </row>
    <row r="24" spans="1:17" x14ac:dyDescent="0.2">
      <c r="A24" s="42" t="s">
        <v>22</v>
      </c>
      <c r="G24" s="41"/>
      <c r="L24" s="41"/>
      <c r="Q24" s="41"/>
    </row>
    <row r="25" spans="1:17" ht="16" x14ac:dyDescent="0.2">
      <c r="A25" s="49" t="s">
        <v>23</v>
      </c>
      <c r="B25" s="46">
        <v>118.65958025245162</v>
      </c>
      <c r="C25" s="46">
        <v>124.83840849104575</v>
      </c>
      <c r="D25" s="46">
        <v>133.48697163069494</v>
      </c>
      <c r="E25" s="46">
        <v>140.67281244093266</v>
      </c>
      <c r="F25" s="40">
        <f>F22-F20-F9</f>
        <v>144.4025097697907</v>
      </c>
      <c r="G25" s="41">
        <v>150.77866743266878</v>
      </c>
      <c r="H25" s="41">
        <v>167.55640111098919</v>
      </c>
      <c r="I25" s="55">
        <v>168.21</v>
      </c>
      <c r="J25" s="41">
        <v>170.81710043276598</v>
      </c>
      <c r="K25" s="41">
        <f>K22-K20-K9-K15</f>
        <v>175.7138548610381</v>
      </c>
      <c r="L25" s="41">
        <f>L21-L9</f>
        <v>179.38987446727512</v>
      </c>
      <c r="M25" s="41">
        <v>184.05385464148696</v>
      </c>
      <c r="N25" s="41">
        <f>'2020'!D22</f>
        <v>188.13466129688831</v>
      </c>
      <c r="O25" s="41">
        <f>'2021'!D22</f>
        <v>191.00496748652421</v>
      </c>
      <c r="P25" s="41">
        <f>'2022'!D22</f>
        <v>228.65459016972449</v>
      </c>
      <c r="Q25" s="41">
        <f>'2023'!D22</f>
        <v>255.58225849377436</v>
      </c>
    </row>
    <row r="26" spans="1:17" ht="32" x14ac:dyDescent="0.2">
      <c r="A26" s="49" t="s">
        <v>24</v>
      </c>
      <c r="B26" s="46">
        <v>113.94804179091315</v>
      </c>
      <c r="C26" s="46">
        <v>119.90519196895694</v>
      </c>
      <c r="D26" s="46">
        <v>128.55375510860611</v>
      </c>
      <c r="E26" s="46">
        <v>135.51557205871094</v>
      </c>
      <c r="F26" s="40">
        <f>F22-F20-F9-F8</f>
        <v>138.94383414121216</v>
      </c>
      <c r="G26" s="55">
        <v>145.07368284792318</v>
      </c>
      <c r="H26" s="41">
        <v>161.93031891920836</v>
      </c>
      <c r="I26" s="55">
        <v>162.62</v>
      </c>
      <c r="J26" s="41">
        <v>165.14923481242315</v>
      </c>
      <c r="K26" s="41">
        <f>K22-K20-K9-K8-K15</f>
        <v>169.94661243762889</v>
      </c>
      <c r="L26" s="41">
        <f>L25-L8</f>
        <v>173.38947446727511</v>
      </c>
      <c r="M26" s="41">
        <v>177.86611954214922</v>
      </c>
      <c r="N26" s="41">
        <f>'2020'!D23</f>
        <v>182.15129176046446</v>
      </c>
      <c r="O26" s="41">
        <f>'2021'!D23</f>
        <v>184.91941516864341</v>
      </c>
      <c r="P26" s="41">
        <f>'2022'!D23</f>
        <v>221.21359116972448</v>
      </c>
      <c r="Q26" s="41">
        <f>'2023'!D23</f>
        <v>247.51950486035119</v>
      </c>
    </row>
    <row r="27" spans="1:17" ht="32" x14ac:dyDescent="0.2">
      <c r="A27" s="49" t="s">
        <v>25</v>
      </c>
      <c r="B27" s="46">
        <v>170.95958025245162</v>
      </c>
      <c r="C27" s="46">
        <v>178.70840849104576</v>
      </c>
      <c r="D27" s="46">
        <v>186.11129834933419</v>
      </c>
      <c r="E27" s="46">
        <v>196.88326601995462</v>
      </c>
      <c r="F27" s="40">
        <f>F22-F9</f>
        <v>214.06640976979071</v>
      </c>
      <c r="G27" s="41">
        <v>223.99497393948428</v>
      </c>
      <c r="H27" s="41">
        <v>245.17882560914916</v>
      </c>
      <c r="I27" s="55">
        <v>246.77</v>
      </c>
      <c r="J27" s="41">
        <v>248.91788240627429</v>
      </c>
      <c r="K27" s="41">
        <f>K22-K9-K15</f>
        <v>253.03362901481131</v>
      </c>
      <c r="L27" s="41">
        <f>L22-L15-L9</f>
        <v>255.93667446727508</v>
      </c>
      <c r="M27" s="41">
        <v>259.83518664148698</v>
      </c>
      <c r="N27" s="41">
        <f>'2020'!D24</f>
        <v>265.96208926088826</v>
      </c>
      <c r="O27" s="41">
        <f>'2021'!D24</f>
        <v>269.99980686998418</v>
      </c>
      <c r="P27" s="41">
        <f>'2022'!D24</f>
        <v>309.67294268024847</v>
      </c>
      <c r="Q27" s="41">
        <f>'2023'!D24</f>
        <v>345.59364813296651</v>
      </c>
    </row>
  </sheetData>
  <mergeCells count="1">
    <mergeCell ref="B1:K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6C596D-AC24-4330-B019-1935EE9A3A1F}">
  <dimension ref="A1:Q27"/>
  <sheetViews>
    <sheetView workbookViewId="0">
      <selection activeCell="O24" sqref="O24"/>
    </sheetView>
  </sheetViews>
  <sheetFormatPr baseColWidth="10" defaultColWidth="8.83203125" defaultRowHeight="15" x14ac:dyDescent="0.2"/>
  <cols>
    <col min="1" max="1" width="61.33203125" style="58" customWidth="1"/>
    <col min="2" max="16384" width="8.83203125" style="58"/>
  </cols>
  <sheetData>
    <row r="1" spans="1:17" x14ac:dyDescent="0.2">
      <c r="A1" s="56" t="s">
        <v>0</v>
      </c>
      <c r="B1" s="57" t="s">
        <v>33</v>
      </c>
      <c r="C1" s="57"/>
      <c r="D1" s="57"/>
      <c r="E1" s="57"/>
      <c r="F1" s="57"/>
      <c r="G1" s="57"/>
      <c r="H1" s="57"/>
      <c r="I1" s="57"/>
      <c r="J1" s="57"/>
      <c r="K1" s="57"/>
    </row>
    <row r="2" spans="1:17" x14ac:dyDescent="0.2">
      <c r="A2" s="59"/>
    </row>
    <row r="3" spans="1:17" x14ac:dyDescent="0.2">
      <c r="A3" s="60" t="s">
        <v>2</v>
      </c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61">
        <v>2017</v>
      </c>
      <c r="L3" s="61">
        <v>2018</v>
      </c>
      <c r="M3" s="61">
        <v>2019</v>
      </c>
      <c r="N3" s="61">
        <v>2020</v>
      </c>
      <c r="O3" s="61">
        <v>2021</v>
      </c>
      <c r="P3" s="62">
        <v>2022</v>
      </c>
      <c r="Q3" s="62">
        <v>2023</v>
      </c>
    </row>
    <row r="4" spans="1:17" x14ac:dyDescent="0.2">
      <c r="A4" s="59" t="s">
        <v>3</v>
      </c>
      <c r="B4" s="63">
        <v>53.249381080242735</v>
      </c>
      <c r="C4" s="64">
        <v>56.960618274787279</v>
      </c>
      <c r="D4" s="64">
        <v>58.527585090261631</v>
      </c>
      <c r="E4" s="64">
        <v>61.139196449385565</v>
      </c>
      <c r="F4" s="64">
        <v>60.4636666103248</v>
      </c>
      <c r="G4" s="64">
        <v>62.782425913547328</v>
      </c>
      <c r="H4" s="65">
        <v>73.65746050603768</v>
      </c>
      <c r="I4" s="64">
        <v>72.689477452159565</v>
      </c>
      <c r="J4" s="64">
        <v>71.993739632184685</v>
      </c>
      <c r="K4" s="64">
        <v>73.385215272134474</v>
      </c>
      <c r="L4" s="64">
        <v>73.931044097271496</v>
      </c>
      <c r="M4" s="64">
        <v>74.450968231817498</v>
      </c>
      <c r="N4" s="64">
        <f>'2020'!E2</f>
        <v>75.526964969531321</v>
      </c>
      <c r="O4" s="64">
        <f>'2021'!E2</f>
        <v>75.249583810455221</v>
      </c>
      <c r="P4" s="64">
        <f>'2022'!E2</f>
        <v>96.350000000000009</v>
      </c>
      <c r="Q4" s="64">
        <f>'2023'!E2</f>
        <v>113.36478215503941</v>
      </c>
    </row>
    <row r="5" spans="1:17" x14ac:dyDescent="0.2">
      <c r="A5" s="59" t="s">
        <v>4</v>
      </c>
      <c r="B5" s="63">
        <v>7.3976162790697675</v>
      </c>
      <c r="C5" s="64">
        <v>7.5917794360007331</v>
      </c>
      <c r="D5" s="64">
        <v>7.9250928553988889</v>
      </c>
      <c r="E5" s="64">
        <v>8.3813762741866569</v>
      </c>
      <c r="F5" s="64">
        <v>8.6693849569675887</v>
      </c>
      <c r="G5" s="64">
        <v>8.889436534822682</v>
      </c>
      <c r="H5" s="65">
        <v>7.7</v>
      </c>
      <c r="I5" s="64">
        <v>7.8023347701149435</v>
      </c>
      <c r="J5" s="64">
        <v>7.8133979885057476</v>
      </c>
      <c r="K5" s="64">
        <v>8.0153017241379327</v>
      </c>
      <c r="L5" s="64">
        <v>11.937972602739727</v>
      </c>
      <c r="M5" s="64">
        <v>11.993060261229692</v>
      </c>
      <c r="N5" s="64">
        <f>'2020'!E3</f>
        <v>12.277625001592863</v>
      </c>
      <c r="O5" s="64">
        <f>'2021'!E3</f>
        <v>12.371196916215354</v>
      </c>
      <c r="P5" s="64">
        <f>'2022'!E3</f>
        <v>12.073698630136988</v>
      </c>
      <c r="Q5" s="64">
        <f>'2023'!E3</f>
        <v>12.991518057071684</v>
      </c>
    </row>
    <row r="6" spans="1:17" x14ac:dyDescent="0.2">
      <c r="A6" s="59" t="s">
        <v>5</v>
      </c>
      <c r="B6" s="63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'2020'!E4</f>
        <v>0</v>
      </c>
      <c r="O6" s="64">
        <f>'2021'!E4</f>
        <v>0</v>
      </c>
      <c r="P6" s="64">
        <f>'2022'!E4</f>
        <v>0</v>
      </c>
      <c r="Q6" s="64">
        <f>'2023'!E4</f>
        <v>0</v>
      </c>
    </row>
    <row r="7" spans="1:17" x14ac:dyDescent="0.2">
      <c r="A7" s="59" t="s">
        <v>6</v>
      </c>
      <c r="B7" s="63">
        <v>9.9250961538461517</v>
      </c>
      <c r="C7" s="64">
        <v>9.4072650501672221</v>
      </c>
      <c r="D7" s="64">
        <v>10.032977633779263</v>
      </c>
      <c r="E7" s="64">
        <v>11.122580581103676</v>
      </c>
      <c r="F7" s="64">
        <v>12.093139005016999</v>
      </c>
      <c r="G7" s="64">
        <v>12.881048704013377</v>
      </c>
      <c r="H7" s="65">
        <v>11.49201826484018</v>
      </c>
      <c r="I7" s="64">
        <v>12.326187930396147</v>
      </c>
      <c r="J7" s="64">
        <v>12.373826484018263</v>
      </c>
      <c r="K7" s="64">
        <v>13.088128132497483</v>
      </c>
      <c r="L7" s="64">
        <v>14.731368949771689</v>
      </c>
      <c r="M7" s="64">
        <v>14.726872536415005</v>
      </c>
      <c r="N7" s="64">
        <f>'2020'!E5</f>
        <v>15.231079452054797</v>
      </c>
      <c r="O7" s="64">
        <f>'2021'!E5</f>
        <v>15.822571771232878</v>
      </c>
      <c r="P7" s="64">
        <f>'2022'!E5</f>
        <v>17.36338493150685</v>
      </c>
      <c r="Q7" s="64">
        <f>'2023'!E5</f>
        <v>19.034378628904111</v>
      </c>
    </row>
    <row r="8" spans="1:17" x14ac:dyDescent="0.2">
      <c r="A8" s="59" t="s">
        <v>7</v>
      </c>
      <c r="B8" s="63">
        <v>5.5576923076923075</v>
      </c>
      <c r="C8" s="64">
        <v>5.8191819383006846</v>
      </c>
      <c r="D8" s="64">
        <v>5.8191819383006846</v>
      </c>
      <c r="E8" s="64">
        <v>6.0834386549472423</v>
      </c>
      <c r="F8" s="64">
        <v>6.4448999999999996</v>
      </c>
      <c r="G8" s="64">
        <v>6.7295532448631779</v>
      </c>
      <c r="H8" s="65">
        <v>6.6392602739726021</v>
      </c>
      <c r="I8" s="64">
        <v>6.5952828373926939</v>
      </c>
      <c r="J8" s="64">
        <v>6.6885683089258308</v>
      </c>
      <c r="K8" s="64">
        <v>6.8058414731389156</v>
      </c>
      <c r="L8" s="64">
        <v>7.0823999999999998</v>
      </c>
      <c r="M8" s="64">
        <v>7.3035156102175964</v>
      </c>
      <c r="N8" s="64">
        <f>'2020'!E6</f>
        <v>7.0622985808893102</v>
      </c>
      <c r="O8" s="64">
        <f>'2021'!E6</f>
        <v>7.1829070955534542</v>
      </c>
      <c r="P8" s="64">
        <f>'2022'!E6</f>
        <v>8.7753299999999985</v>
      </c>
      <c r="Q8" s="64">
        <f>'2023'!E6</f>
        <v>9.5085785983827478</v>
      </c>
    </row>
    <row r="9" spans="1:17" x14ac:dyDescent="0.2">
      <c r="A9" s="59" t="s">
        <v>8</v>
      </c>
      <c r="B9" s="63">
        <v>17.770576923076923</v>
      </c>
      <c r="C9" s="64">
        <v>18.258005173115052</v>
      </c>
      <c r="D9" s="64">
        <v>18.569254537597232</v>
      </c>
      <c r="E9" s="64">
        <v>18.604490314708425</v>
      </c>
      <c r="F9" s="64">
        <v>19.11415525114155</v>
      </c>
      <c r="G9" s="64">
        <v>19.288094063926941</v>
      </c>
      <c r="H9" s="65">
        <v>19.467473338721465</v>
      </c>
      <c r="I9" s="64">
        <v>19.689718483285546</v>
      </c>
      <c r="J9" s="64">
        <v>20.248334657460678</v>
      </c>
      <c r="K9" s="64">
        <v>21.0111760996136</v>
      </c>
      <c r="L9" s="64">
        <v>22.031046728971965</v>
      </c>
      <c r="M9" s="64">
        <v>23.063845866988643</v>
      </c>
      <c r="N9" s="64">
        <f>'2020'!E7</f>
        <v>23.964542789677605</v>
      </c>
      <c r="O9" s="64">
        <f>'2021'!E7</f>
        <v>24.926264818092186</v>
      </c>
      <c r="P9" s="64">
        <f>'2022'!E7</f>
        <v>23.049869423056851</v>
      </c>
      <c r="Q9" s="64">
        <f>'2023'!E7</f>
        <v>27.577866666666662</v>
      </c>
    </row>
    <row r="10" spans="1:17" x14ac:dyDescent="0.2">
      <c r="A10" s="59" t="s">
        <v>9</v>
      </c>
      <c r="B10" s="63">
        <v>1.6484615384615384</v>
      </c>
      <c r="C10" s="64">
        <v>1.6941655760748386</v>
      </c>
      <c r="D10" s="64">
        <v>1.7544118074741895</v>
      </c>
      <c r="E10" s="64">
        <v>1.8442617905094278</v>
      </c>
      <c r="F10" s="64">
        <v>1.8234872279579277</v>
      </c>
      <c r="G10" s="64">
        <v>1.7622022684310019</v>
      </c>
      <c r="H10" s="65">
        <v>1.5603287671232875</v>
      </c>
      <c r="I10" s="64">
        <v>1.5840123287671231</v>
      </c>
      <c r="J10" s="64">
        <v>1.6285931506849314</v>
      </c>
      <c r="K10" s="64">
        <v>1.748868493150685</v>
      </c>
      <c r="L10" s="64">
        <v>1.5959999999999999</v>
      </c>
      <c r="M10" s="64">
        <v>1.5728892674616692</v>
      </c>
      <c r="N10" s="64">
        <f>'2020'!E8</f>
        <v>1.6503781942078364</v>
      </c>
      <c r="O10" s="64">
        <f>'2021'!E8</f>
        <v>1.5470596252129472</v>
      </c>
      <c r="P10" s="64">
        <f>'2022'!E8</f>
        <v>1.6869041095890411</v>
      </c>
      <c r="Q10" s="64">
        <f>'2023'!E8</f>
        <v>1.9892737141380203</v>
      </c>
    </row>
    <row r="11" spans="1:17" x14ac:dyDescent="0.2">
      <c r="A11" s="59" t="s">
        <v>10</v>
      </c>
      <c r="B11" s="63">
        <v>10.623461538461537</v>
      </c>
      <c r="C11" s="64">
        <v>11.868329216654901</v>
      </c>
      <c r="D11" s="64">
        <v>11.540499294283697</v>
      </c>
      <c r="E11" s="64">
        <v>12.404375441072688</v>
      </c>
      <c r="F11" s="64">
        <v>13.7245553987297</v>
      </c>
      <c r="G11" s="64">
        <v>14.721335568101621</v>
      </c>
      <c r="H11" s="65">
        <v>18.621917808219177</v>
      </c>
      <c r="I11" s="64">
        <v>17.940955078117295</v>
      </c>
      <c r="J11" s="64">
        <v>17.158116034063163</v>
      </c>
      <c r="K11" s="64">
        <v>17.72111671643086</v>
      </c>
      <c r="L11" s="64">
        <v>14.306849315068492</v>
      </c>
      <c r="M11" s="64">
        <v>15.799142688601952</v>
      </c>
      <c r="N11" s="64">
        <f>'2020'!E9</f>
        <v>14.717572261912562</v>
      </c>
      <c r="O11" s="64">
        <f>'2021'!E9</f>
        <v>15.073532149177424</v>
      </c>
      <c r="P11" s="64">
        <f>'2022'!E9</f>
        <v>34.177339494410958</v>
      </c>
      <c r="Q11" s="64">
        <f>'2023'!E9</f>
        <v>43.444146923013705</v>
      </c>
    </row>
    <row r="12" spans="1:17" x14ac:dyDescent="0.2">
      <c r="A12" s="59" t="s">
        <v>11</v>
      </c>
      <c r="B12" s="63">
        <v>3.61</v>
      </c>
      <c r="C12" s="64">
        <v>3.7350050454086774</v>
      </c>
      <c r="D12" s="64">
        <v>3.8421796165489406</v>
      </c>
      <c r="E12" s="64">
        <v>3.911947527749748</v>
      </c>
      <c r="F12" s="64">
        <v>3.9989998219267529</v>
      </c>
      <c r="G12" s="64">
        <v>4.0891559328070279</v>
      </c>
      <c r="H12" s="65">
        <v>1.9178082191780821</v>
      </c>
      <c r="I12" s="64">
        <v>1.9316081738023334</v>
      </c>
      <c r="J12" s="64">
        <v>1.9458706967380124</v>
      </c>
      <c r="K12" s="64">
        <v>1.9484594382414335</v>
      </c>
      <c r="L12" s="64">
        <v>2.9061027397260273</v>
      </c>
      <c r="M12" s="64">
        <v>2.9118917890083496</v>
      </c>
      <c r="N12" s="64">
        <f>'2020'!E10</f>
        <v>2.9524151339846094</v>
      </c>
      <c r="O12" s="64">
        <f>'2021'!E10</f>
        <v>2.9900439543197073</v>
      </c>
      <c r="P12" s="64">
        <f>'2022'!E10</f>
        <v>1.9178082191780774</v>
      </c>
      <c r="Q12" s="64">
        <f>'2023'!E10</f>
        <v>2.0144754201447497</v>
      </c>
    </row>
    <row r="13" spans="1:17" x14ac:dyDescent="0.2">
      <c r="A13" s="59" t="s">
        <v>12</v>
      </c>
      <c r="B13" s="63">
        <v>11.122327653548012</v>
      </c>
      <c r="C13" s="64">
        <v>11.749553999912033</v>
      </c>
      <c r="D13" s="64">
        <v>12.128807139573997</v>
      </c>
      <c r="E13" s="64">
        <v>12.872726759680159</v>
      </c>
      <c r="F13" s="64">
        <v>13.56179950140279</v>
      </c>
      <c r="G13" s="64">
        <v>13.788528519693994</v>
      </c>
      <c r="H13" s="65">
        <v>15.722912002609258</v>
      </c>
      <c r="I13" s="64">
        <v>15.884670356545566</v>
      </c>
      <c r="J13" s="64">
        <v>16.094956216662766</v>
      </c>
      <c r="K13" s="64">
        <v>16.644934620046218</v>
      </c>
      <c r="L13" s="64">
        <v>16.73988212127454</v>
      </c>
      <c r="M13" s="64">
        <v>16.793620885338093</v>
      </c>
      <c r="N13" s="64">
        <f>'2020'!E11</f>
        <v>16.898014403183257</v>
      </c>
      <c r="O13" s="64">
        <f>'2021'!E11</f>
        <v>17.547776485477396</v>
      </c>
      <c r="P13" s="64">
        <f>'2022'!E11</f>
        <v>22.614113512236845</v>
      </c>
      <c r="Q13" s="64">
        <f>'2023'!E11</f>
        <v>24.429461567651487</v>
      </c>
    </row>
    <row r="14" spans="1:17" x14ac:dyDescent="0.2">
      <c r="A14" s="59" t="s">
        <v>13</v>
      </c>
      <c r="B14" s="63">
        <v>9.0731583184257616</v>
      </c>
      <c r="C14" s="64">
        <v>9.3007682909981728</v>
      </c>
      <c r="D14" s="64">
        <v>9.7024329484789007</v>
      </c>
      <c r="E14" s="64">
        <v>9.9434317429673378</v>
      </c>
      <c r="F14" s="64">
        <v>8.218</v>
      </c>
      <c r="G14" s="64">
        <v>8.7849351180116209</v>
      </c>
      <c r="H14" s="65">
        <v>8.0440164383561648</v>
      </c>
      <c r="I14" s="64">
        <v>8.2975709360190848</v>
      </c>
      <c r="J14" s="64">
        <v>7.7528360547081618</v>
      </c>
      <c r="K14" s="64">
        <v>7.9282525974890214</v>
      </c>
      <c r="L14" s="64">
        <v>9.6058986301369877</v>
      </c>
      <c r="M14" s="64">
        <v>10.044702693377992</v>
      </c>
      <c r="N14" s="64">
        <f>'2020'!E12</f>
        <v>10.457509285389882</v>
      </c>
      <c r="O14" s="64">
        <f>'2021'!E12</f>
        <v>10.771274349113686</v>
      </c>
      <c r="P14" s="64">
        <f>'2022'!E12</f>
        <v>12.323234136356481</v>
      </c>
      <c r="Q14" s="64">
        <f>'2023'!E12</f>
        <v>13.241001908052384</v>
      </c>
    </row>
    <row r="15" spans="1:17" x14ac:dyDescent="0.2">
      <c r="A15" s="59" t="s">
        <v>14</v>
      </c>
      <c r="B15" s="63">
        <v>0</v>
      </c>
      <c r="C15" s="64">
        <v>0</v>
      </c>
      <c r="D15" s="64">
        <v>0</v>
      </c>
      <c r="E15" s="64">
        <v>0</v>
      </c>
      <c r="F15" s="64">
        <v>0</v>
      </c>
      <c r="G15" s="64">
        <v>0</v>
      </c>
      <c r="H15" s="65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f>'2020'!E13</f>
        <v>0</v>
      </c>
      <c r="O15" s="64">
        <f>'2021'!E13</f>
        <v>0</v>
      </c>
      <c r="P15" s="64">
        <f>'2022'!E13</f>
        <v>0</v>
      </c>
      <c r="Q15" s="64">
        <f>'2023'!E13</f>
        <v>0</v>
      </c>
    </row>
    <row r="16" spans="1:17" x14ac:dyDescent="0.2">
      <c r="A16" s="59" t="s">
        <v>15</v>
      </c>
      <c r="B16" s="63">
        <v>23.645151197867342</v>
      </c>
      <c r="C16" s="64">
        <v>24.31767694299856</v>
      </c>
      <c r="D16" s="64">
        <v>25.203702924679366</v>
      </c>
      <c r="E16" s="64">
        <v>26.281879119254803</v>
      </c>
      <c r="F16" s="64">
        <v>20.324999999999999</v>
      </c>
      <c r="G16" s="64">
        <v>20.828178025047301</v>
      </c>
      <c r="H16" s="65">
        <v>32.030180821917803</v>
      </c>
      <c r="I16" s="64">
        <v>32.281915027479279</v>
      </c>
      <c r="J16" s="64">
        <v>32.617560634894595</v>
      </c>
      <c r="K16" s="64">
        <v>33.21692779099336</v>
      </c>
      <c r="L16" s="64">
        <v>34.42530410958905</v>
      </c>
      <c r="M16" s="64">
        <v>35.077618000797209</v>
      </c>
      <c r="N16" s="64">
        <f>'2020'!E14</f>
        <v>38.017314255999814</v>
      </c>
      <c r="O16" s="64">
        <f>'2021'!E14</f>
        <v>38.666309317383998</v>
      </c>
      <c r="P16" s="64">
        <f>'2022'!E14</f>
        <v>53.602956888678946</v>
      </c>
      <c r="Q16" s="64">
        <f>'2023'!E14</f>
        <v>57.768981507495255</v>
      </c>
    </row>
    <row r="17" spans="1:17" x14ac:dyDescent="0.2">
      <c r="A17" s="59" t="s">
        <v>16</v>
      </c>
      <c r="B17" s="63">
        <v>0</v>
      </c>
      <c r="C17" s="64">
        <v>0</v>
      </c>
      <c r="D17" s="64">
        <v>0</v>
      </c>
      <c r="E17" s="64">
        <v>0</v>
      </c>
      <c r="F17" s="64">
        <v>0</v>
      </c>
      <c r="G17" s="64">
        <v>0</v>
      </c>
      <c r="H17" s="65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f>'2020'!E15</f>
        <v>0</v>
      </c>
      <c r="O17" s="64">
        <f>'2021'!E15</f>
        <v>0</v>
      </c>
      <c r="P17" s="64">
        <f>'2022'!E15</f>
        <v>0</v>
      </c>
      <c r="Q17" s="64">
        <f>'2023'!E15</f>
        <v>0</v>
      </c>
    </row>
    <row r="18" spans="1:17" x14ac:dyDescent="0.2">
      <c r="A18" s="59" t="s">
        <v>17</v>
      </c>
      <c r="B18" s="63">
        <v>4.6511627906976747</v>
      </c>
      <c r="C18" s="64">
        <v>4.9690951085177808</v>
      </c>
      <c r="D18" s="64">
        <v>10</v>
      </c>
      <c r="E18" s="64">
        <v>11.244635193133046</v>
      </c>
      <c r="F18" s="64">
        <v>13.51</v>
      </c>
      <c r="G18" s="64">
        <v>13.79148936170213</v>
      </c>
      <c r="H18" s="65">
        <v>11.05184109589041</v>
      </c>
      <c r="I18" s="64">
        <v>11.147006202915872</v>
      </c>
      <c r="J18" s="64">
        <v>13.069351653743926</v>
      </c>
      <c r="K18" s="64">
        <v>13.900692395037936</v>
      </c>
      <c r="L18" s="64">
        <v>16.407397260273971</v>
      </c>
      <c r="M18" s="64">
        <v>18.118050646431275</v>
      </c>
      <c r="N18" s="64">
        <f>'2020'!E16</f>
        <v>18.251927867956631</v>
      </c>
      <c r="O18" s="64">
        <f>'2021'!E16</f>
        <v>19.159317924961812</v>
      </c>
      <c r="P18" s="64">
        <f>'2022'!E16</f>
        <v>19.730593607305934</v>
      </c>
      <c r="Q18" s="64">
        <f>'2023'!E16</f>
        <v>20.63606866552427</v>
      </c>
    </row>
    <row r="19" spans="1:17" x14ac:dyDescent="0.2">
      <c r="A19" s="59" t="s">
        <v>18</v>
      </c>
      <c r="B19" s="63">
        <v>43.212574239713774</v>
      </c>
      <c r="C19" s="64">
        <v>44.984054990358658</v>
      </c>
      <c r="D19" s="64">
        <v>47.175264789809127</v>
      </c>
      <c r="E19" s="64">
        <v>48.900753130870349</v>
      </c>
      <c r="F19" s="64">
        <v>49.53</v>
      </c>
      <c r="G19" s="64">
        <v>52.911923083491558</v>
      </c>
      <c r="H19" s="65">
        <v>54.851057534246578</v>
      </c>
      <c r="I19" s="64">
        <v>55.869277767347072</v>
      </c>
      <c r="J19" s="64">
        <v>58.002241156949459</v>
      </c>
      <c r="K19" s="64">
        <v>59.576753826556065</v>
      </c>
      <c r="L19" s="64">
        <v>76.214624657534259</v>
      </c>
      <c r="M19" s="64">
        <v>78.038439468393562</v>
      </c>
      <c r="N19" s="64">
        <f>'2020'!E17</f>
        <v>80.642415031906822</v>
      </c>
      <c r="O19" s="64">
        <f>'2021'!E17</f>
        <v>81.564228454516993</v>
      </c>
      <c r="P19" s="64">
        <f>'2022'!E17</f>
        <v>78.236857534246582</v>
      </c>
      <c r="Q19" s="64">
        <f>'2023'!E17</f>
        <v>82.699980260034778</v>
      </c>
    </row>
    <row r="20" spans="1:17" x14ac:dyDescent="0.2">
      <c r="A20" s="59" t="s">
        <v>19</v>
      </c>
      <c r="B20" s="63">
        <v>64.430000000000007</v>
      </c>
      <c r="C20" s="58">
        <v>66.36</v>
      </c>
      <c r="D20" s="64">
        <v>65.454505300353375</v>
      </c>
      <c r="E20" s="64">
        <v>70.007862190812745</v>
      </c>
      <c r="F20" s="64">
        <v>77.430999999999997</v>
      </c>
      <c r="G20" s="64">
        <v>81.380881137383867</v>
      </c>
      <c r="H20" s="65">
        <v>85.177454632839996</v>
      </c>
      <c r="I20" s="64">
        <v>86.199584088434079</v>
      </c>
      <c r="J20" s="64">
        <v>85.825754632094387</v>
      </c>
      <c r="K20" s="64">
        <v>84.967497085773445</v>
      </c>
      <c r="L20" s="64">
        <v>84.1203</v>
      </c>
      <c r="M20" s="64">
        <v>83.279096999999993</v>
      </c>
      <c r="N20" s="64">
        <f>'2020'!E18</f>
        <v>85.527632618999988</v>
      </c>
      <c r="O20" s="64">
        <f>'2021'!E18</f>
        <v>86.810547108284979</v>
      </c>
      <c r="P20" s="64">
        <f>'2022'!E18</f>
        <v>89.034265556378969</v>
      </c>
      <c r="Q20" s="64">
        <f>'2023'!E18</f>
        <v>98.917069033137039</v>
      </c>
    </row>
    <row r="21" spans="1:17" x14ac:dyDescent="0.2">
      <c r="A21" s="60" t="s">
        <v>20</v>
      </c>
      <c r="B21" s="66">
        <v>201.48666002110349</v>
      </c>
      <c r="C21" s="66">
        <v>210.65549904329458</v>
      </c>
      <c r="D21" s="66">
        <v>222.22139057618591</v>
      </c>
      <c r="E21" s="66">
        <v>232.73509297956909</v>
      </c>
      <c r="F21" s="67">
        <f>F22-F20</f>
        <v>231.4770877734681</v>
      </c>
      <c r="G21" s="67">
        <v>241.24830633845971</v>
      </c>
      <c r="H21" s="68">
        <v>262.75627507111267</v>
      </c>
      <c r="I21" s="67">
        <v>264.04001734434246</v>
      </c>
      <c r="J21" s="67">
        <v>267.38739266954019</v>
      </c>
      <c r="K21" s="67">
        <f>SUM(K4:K20)-K20-K15</f>
        <v>274.99166857946801</v>
      </c>
      <c r="L21" s="67">
        <f>SUM(L4:L19)-L15</f>
        <v>301.91589121235825</v>
      </c>
      <c r="M21" s="67">
        <v>309.89461794607854</v>
      </c>
      <c r="N21" s="67">
        <f>'2020'!E19</f>
        <v>317.65005722828727</v>
      </c>
      <c r="O21" s="67">
        <f>'2021'!E19</f>
        <v>322.87206667171301</v>
      </c>
      <c r="P21" s="67">
        <f>'2022'!E19</f>
        <v>381.90209048670363</v>
      </c>
      <c r="Q21" s="67">
        <f>'2023'!E19</f>
        <v>428.70051407211929</v>
      </c>
    </row>
    <row r="22" spans="1:17" x14ac:dyDescent="0.2">
      <c r="A22" s="59" t="s">
        <v>21</v>
      </c>
      <c r="B22" s="63">
        <v>265.9166600211035</v>
      </c>
      <c r="C22" s="63">
        <v>277.0154990432946</v>
      </c>
      <c r="D22" s="63">
        <v>287.6758958765393</v>
      </c>
      <c r="E22" s="63">
        <v>302.74295517038183</v>
      </c>
      <c r="F22" s="64">
        <f>SUM(F4:F20)</f>
        <v>308.90808777346808</v>
      </c>
      <c r="G22" s="64">
        <v>322.62918747584359</v>
      </c>
      <c r="H22" s="69">
        <v>347.93372970395268</v>
      </c>
      <c r="I22" s="64">
        <v>350.23960143277657</v>
      </c>
      <c r="J22" s="64">
        <v>353.21314730163459</v>
      </c>
      <c r="K22" s="64">
        <f>SUM(K4:K20)</f>
        <v>359.95916566524147</v>
      </c>
      <c r="L22" s="64">
        <f>SUM(L4:L20)</f>
        <v>386.03619121235823</v>
      </c>
      <c r="M22" s="64">
        <v>393.17371494607852</v>
      </c>
      <c r="N22" s="64">
        <f>'2020'!E20</f>
        <v>403.17768984728724</v>
      </c>
      <c r="O22" s="64">
        <f>'2021'!E20</f>
        <v>409.68261377999801</v>
      </c>
      <c r="P22" s="64">
        <f>'2022'!E20</f>
        <v>470.93635604308258</v>
      </c>
      <c r="Q22" s="64">
        <f>'2023'!E20</f>
        <v>527.61758310525636</v>
      </c>
    </row>
    <row r="23" spans="1:17" x14ac:dyDescent="0.2">
      <c r="A23" s="70"/>
      <c r="C23" s="71">
        <f>C21/B21-1</f>
        <v>4.5505935833323852E-2</v>
      </c>
      <c r="D23" s="71">
        <f t="shared" ref="D23:Q23" si="0">D21/C21-1</f>
        <v>5.4904294383097296E-2</v>
      </c>
      <c r="E23" s="71">
        <f t="shared" si="0"/>
        <v>4.7311837875385176E-2</v>
      </c>
      <c r="F23" s="71">
        <f t="shared" si="0"/>
        <v>-5.4053094872608121E-3</v>
      </c>
      <c r="G23" s="71">
        <f t="shared" si="0"/>
        <v>4.2212465427913459E-2</v>
      </c>
      <c r="H23" s="71">
        <f t="shared" si="0"/>
        <v>8.9152827885466301E-2</v>
      </c>
      <c r="I23" s="71">
        <f t="shared" si="0"/>
        <v>4.8856769372391806E-3</v>
      </c>
      <c r="J23" s="71">
        <f t="shared" si="0"/>
        <v>1.2677530318566443E-2</v>
      </c>
      <c r="K23" s="71">
        <f t="shared" si="0"/>
        <v>2.8439171473300551E-2</v>
      </c>
      <c r="L23" s="71">
        <f t="shared" si="0"/>
        <v>9.7909230384954693E-2</v>
      </c>
      <c r="M23" s="71">
        <f t="shared" si="0"/>
        <v>2.6426985017851568E-2</v>
      </c>
      <c r="N23" s="71">
        <f t="shared" si="0"/>
        <v>2.5026053481052024E-2</v>
      </c>
      <c r="O23" s="71">
        <f t="shared" si="0"/>
        <v>1.6439504179509123E-2</v>
      </c>
      <c r="P23" s="71">
        <f t="shared" si="0"/>
        <v>0.18282790587459097</v>
      </c>
      <c r="Q23" s="71">
        <f t="shared" si="0"/>
        <v>0.12254037029693876</v>
      </c>
    </row>
    <row r="24" spans="1:17" x14ac:dyDescent="0.2">
      <c r="A24" s="59" t="s">
        <v>22</v>
      </c>
      <c r="L24" s="64"/>
      <c r="Q24" s="64"/>
    </row>
    <row r="25" spans="1:17" ht="37.5" customHeight="1" x14ac:dyDescent="0.2">
      <c r="A25" s="72" t="s">
        <v>23</v>
      </c>
      <c r="B25" s="63">
        <v>183.71608309802656</v>
      </c>
      <c r="C25" s="63">
        <v>192.39749387017952</v>
      </c>
      <c r="D25" s="63">
        <v>203.65213603858868</v>
      </c>
      <c r="E25" s="63">
        <v>214.13060266486067</v>
      </c>
      <c r="F25" s="64">
        <f>F22-F20-F9</f>
        <v>212.36293252232656</v>
      </c>
      <c r="G25" s="64">
        <v>221.96021227453278</v>
      </c>
      <c r="H25" s="69">
        <v>243.28880173239122</v>
      </c>
      <c r="I25" s="69">
        <v>244.3502988610569</v>
      </c>
      <c r="J25" s="64">
        <v>247.13905801207952</v>
      </c>
      <c r="K25" s="64">
        <f>K22-K20-K9-K15</f>
        <v>253.98049247985441</v>
      </c>
      <c r="L25" s="64">
        <f>L21-L9</f>
        <v>279.8848444833863</v>
      </c>
      <c r="M25" s="64">
        <v>286.83077207908991</v>
      </c>
      <c r="N25" s="64">
        <f>'2020'!E22</f>
        <v>293.68551443860969</v>
      </c>
      <c r="O25" s="64">
        <f>'2021'!E22</f>
        <v>297.94580185362082</v>
      </c>
      <c r="P25" s="64">
        <f>'2022'!E22</f>
        <v>358.85222106364677</v>
      </c>
      <c r="Q25" s="64">
        <f>'2023'!E22</f>
        <v>401.12264740545265</v>
      </c>
    </row>
    <row r="26" spans="1:17" ht="30.75" customHeight="1" x14ac:dyDescent="0.2">
      <c r="A26" s="72" t="s">
        <v>24</v>
      </c>
      <c r="B26" s="63">
        <v>178.15839079033424</v>
      </c>
      <c r="C26" s="63">
        <v>186.57831193187883</v>
      </c>
      <c r="D26" s="63">
        <v>197.83295410028799</v>
      </c>
      <c r="E26" s="63">
        <v>208.04716400991344</v>
      </c>
      <c r="F26" s="64">
        <f>F22-F20-F9-F8</f>
        <v>205.91803252232657</v>
      </c>
      <c r="G26" s="64">
        <v>215.2306590296696</v>
      </c>
      <c r="H26" s="69">
        <v>236.64954145841861</v>
      </c>
      <c r="I26" s="69">
        <v>237.75501602366421</v>
      </c>
      <c r="J26" s="64">
        <v>240.45048970315369</v>
      </c>
      <c r="K26" s="64">
        <f>K22-K20-K9-K8-K15</f>
        <v>247.17465100671549</v>
      </c>
      <c r="L26" s="64">
        <f>L25-L8</f>
        <v>272.8024444833863</v>
      </c>
      <c r="M26" s="64">
        <v>279.52725646887234</v>
      </c>
      <c r="N26" s="64">
        <f>'2020'!E23</f>
        <v>286.62321585772037</v>
      </c>
      <c r="O26" s="64">
        <f>'2021'!E23</f>
        <v>290.76289475806738</v>
      </c>
      <c r="P26" s="64">
        <f>'2022'!E23</f>
        <v>350.07689106364677</v>
      </c>
      <c r="Q26" s="64">
        <f>'2023'!E23</f>
        <v>391.61406880706988</v>
      </c>
    </row>
    <row r="27" spans="1:17" ht="34.5" customHeight="1" x14ac:dyDescent="0.2">
      <c r="A27" s="72" t="s">
        <v>25</v>
      </c>
      <c r="B27" s="63">
        <v>248.14608309802657</v>
      </c>
      <c r="C27" s="63">
        <v>258.75749387017953</v>
      </c>
      <c r="D27" s="63">
        <v>269.10664133894204</v>
      </c>
      <c r="E27" s="63">
        <v>284.13846485567342</v>
      </c>
      <c r="F27" s="64">
        <f>F22-F9</f>
        <v>289.79393252232654</v>
      </c>
      <c r="G27" s="64">
        <v>303.34109341191663</v>
      </c>
      <c r="H27" s="69">
        <v>328.46625636523123</v>
      </c>
      <c r="I27" s="69">
        <v>330.54988294949101</v>
      </c>
      <c r="J27" s="64">
        <v>332.96481264417389</v>
      </c>
      <c r="K27" s="64">
        <f>K22-K9-K15</f>
        <v>338.94798956562789</v>
      </c>
      <c r="L27" s="64">
        <f>L22-L15-L9</f>
        <v>364.00514448338629</v>
      </c>
      <c r="M27" s="64">
        <v>370.10986907908989</v>
      </c>
      <c r="N27" s="64">
        <f>'2020'!E24</f>
        <v>379.21314705760966</v>
      </c>
      <c r="O27" s="64">
        <f>'2021'!E24</f>
        <v>384.75634896190581</v>
      </c>
      <c r="P27" s="64">
        <f>'2022'!E24</f>
        <v>447.88648662002572</v>
      </c>
      <c r="Q27" s="64">
        <f>'2023'!E24</f>
        <v>500.03971643858972</v>
      </c>
    </row>
  </sheetData>
  <mergeCells count="1">
    <mergeCell ref="B1:K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02E198-3006-429B-9C05-E5524BB872E0}">
  <dimension ref="A1:Q27"/>
  <sheetViews>
    <sheetView workbookViewId="0">
      <selection activeCell="A26" sqref="A26"/>
    </sheetView>
  </sheetViews>
  <sheetFormatPr baseColWidth="10" defaultColWidth="8.83203125" defaultRowHeight="15" x14ac:dyDescent="0.2"/>
  <cols>
    <col min="1" max="1" width="59.1640625" style="58" customWidth="1"/>
    <col min="2" max="16384" width="8.83203125" style="58"/>
  </cols>
  <sheetData>
    <row r="1" spans="1:17" x14ac:dyDescent="0.2">
      <c r="A1" s="56" t="s">
        <v>0</v>
      </c>
      <c r="B1" s="57" t="s">
        <v>32</v>
      </c>
      <c r="C1" s="57"/>
      <c r="D1" s="57"/>
      <c r="E1" s="57"/>
      <c r="F1" s="57"/>
      <c r="G1" s="57"/>
      <c r="H1" s="57"/>
      <c r="I1" s="57"/>
      <c r="J1" s="57"/>
      <c r="K1" s="57"/>
    </row>
    <row r="2" spans="1:17" x14ac:dyDescent="0.2">
      <c r="A2" s="59"/>
    </row>
    <row r="3" spans="1:17" x14ac:dyDescent="0.2">
      <c r="A3" s="60" t="s">
        <v>2</v>
      </c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61">
        <v>2017</v>
      </c>
      <c r="L3" s="61">
        <v>2018</v>
      </c>
      <c r="M3" s="61">
        <v>2019</v>
      </c>
      <c r="N3" s="61">
        <v>2020</v>
      </c>
      <c r="O3" s="61">
        <v>2021</v>
      </c>
      <c r="P3" s="62">
        <v>2022</v>
      </c>
      <c r="Q3" s="62">
        <v>2023</v>
      </c>
    </row>
    <row r="4" spans="1:17" x14ac:dyDescent="0.2">
      <c r="A4" s="59" t="s">
        <v>3</v>
      </c>
      <c r="B4" s="64">
        <v>47.04693068712217</v>
      </c>
      <c r="C4" s="64">
        <v>50.325885587876691</v>
      </c>
      <c r="D4" s="64">
        <v>51.710333212639704</v>
      </c>
      <c r="E4" s="64">
        <v>54.017745920578065</v>
      </c>
      <c r="F4" s="64">
        <v>51.80968591684222</v>
      </c>
      <c r="G4" s="64">
        <v>53.799786066431757</v>
      </c>
      <c r="H4" s="65">
        <v>54.448245665736216</v>
      </c>
      <c r="I4" s="64">
        <v>53.732704038917511</v>
      </c>
      <c r="J4" s="64">
        <v>56.849231269790408</v>
      </c>
      <c r="K4" s="64">
        <v>57.947997924584669</v>
      </c>
      <c r="L4" s="64">
        <v>59.709318605439165</v>
      </c>
      <c r="M4" s="64">
        <v>60.033494499831939</v>
      </c>
      <c r="N4" s="64">
        <f>'2020'!F2</f>
        <v>58.150000000000006</v>
      </c>
      <c r="O4" s="64">
        <f>'2021'!F2</f>
        <v>57.912053108632534</v>
      </c>
      <c r="P4" s="64">
        <f>'2022'!F2</f>
        <v>62.959395924203079</v>
      </c>
      <c r="Q4" s="64">
        <f>'2023'!F2</f>
        <v>74.627726876841791</v>
      </c>
    </row>
    <row r="5" spans="1:17" x14ac:dyDescent="0.2">
      <c r="A5" s="59" t="s">
        <v>4</v>
      </c>
      <c r="B5" s="64">
        <v>3.4815116279069769</v>
      </c>
      <c r="C5" s="64">
        <v>3.5728898858572915</v>
      </c>
      <c r="D5" s="64">
        <v>3.729755895338664</v>
      </c>
      <c r="E5" s="64">
        <v>3.9444948015219028</v>
      </c>
      <c r="F5" s="64">
        <v>6.5278356164383569</v>
      </c>
      <c r="G5" s="64">
        <v>6.6935290923315289</v>
      </c>
      <c r="H5" s="65">
        <v>6.7836858365675203</v>
      </c>
      <c r="I5" s="64">
        <v>6.8738425808035108</v>
      </c>
      <c r="J5" s="64">
        <v>4.3099999999999996</v>
      </c>
      <c r="K5" s="64">
        <v>4.4213734513274341</v>
      </c>
      <c r="L5" s="64">
        <v>4.4733431768538967</v>
      </c>
      <c r="M5" s="64">
        <v>4.4965099025003363</v>
      </c>
      <c r="N5" s="64">
        <f>'2020'!F3</f>
        <v>5.3590136986301369</v>
      </c>
      <c r="O5" s="64">
        <f>'2021'!F3</f>
        <v>5.4002503211719368</v>
      </c>
      <c r="P5" s="64">
        <f>'2022'!F3</f>
        <v>5.4856497272979672</v>
      </c>
      <c r="Q5" s="64">
        <f>'2023'!F3</f>
        <v>5.8826531201912449</v>
      </c>
    </row>
    <row r="6" spans="1:17" x14ac:dyDescent="0.2">
      <c r="A6" s="59" t="s">
        <v>5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'2020'!F4</f>
        <v>0</v>
      </c>
      <c r="O6" s="64">
        <f>'2021'!F4</f>
        <v>0</v>
      </c>
      <c r="P6" s="64">
        <f>'2022'!F4</f>
        <v>0</v>
      </c>
      <c r="Q6" s="64">
        <f>'2023'!F4</f>
        <v>0</v>
      </c>
    </row>
    <row r="7" spans="1:17" x14ac:dyDescent="0.2">
      <c r="A7" s="59" t="s">
        <v>6</v>
      </c>
      <c r="B7" s="64">
        <v>16.414408169350029</v>
      </c>
      <c r="C7" s="64">
        <v>15.558004264862202</v>
      </c>
      <c r="D7" s="64">
        <v>16.592825649451662</v>
      </c>
      <c r="E7" s="64">
        <v>18.394842198478131</v>
      </c>
      <c r="F7" s="64">
        <v>19.139022831050227</v>
      </c>
      <c r="G7" s="64">
        <v>20.385364192929501</v>
      </c>
      <c r="H7" s="65">
        <v>22.109754296351504</v>
      </c>
      <c r="I7" s="64">
        <v>23.714632214387834</v>
      </c>
      <c r="J7" s="64">
        <v>22.536643835616442</v>
      </c>
      <c r="K7" s="64">
        <v>23.837612607383331</v>
      </c>
      <c r="L7" s="64">
        <v>22.209881278538816</v>
      </c>
      <c r="M7" s="64">
        <v>22.263938286443853</v>
      </c>
      <c r="N7" s="64">
        <f>'2020'!F5</f>
        <v>22.483255251141554</v>
      </c>
      <c r="O7" s="64">
        <f>'2021'!F5</f>
        <v>23.430007463013698</v>
      </c>
      <c r="P7" s="64">
        <f>'2022'!F5</f>
        <v>25.678010502283101</v>
      </c>
      <c r="Q7" s="64">
        <f>'2023'!F5</f>
        <v>26.836314578349409</v>
      </c>
    </row>
    <row r="8" spans="1:17" x14ac:dyDescent="0.2">
      <c r="A8" s="59" t="s">
        <v>7</v>
      </c>
      <c r="B8" s="64">
        <v>7.3796153846153851</v>
      </c>
      <c r="C8" s="64">
        <v>7.7268265640259681</v>
      </c>
      <c r="D8" s="64">
        <v>7.7268265640259681</v>
      </c>
      <c r="E8" s="64">
        <v>8.0777119358112639</v>
      </c>
      <c r="F8" s="64">
        <v>8.5504043715847011</v>
      </c>
      <c r="G8" s="64">
        <v>8.9362197815616646</v>
      </c>
      <c r="H8" s="65">
        <v>9.1530112976439586</v>
      </c>
      <c r="I8" s="64">
        <v>9.0923831617904352</v>
      </c>
      <c r="J8" s="64">
        <v>9.39</v>
      </c>
      <c r="K8" s="64">
        <v>9.5546383741781238</v>
      </c>
      <c r="L8" s="64">
        <v>9.8075395256917002</v>
      </c>
      <c r="M8" s="64">
        <v>10.1137351778656</v>
      </c>
      <c r="N8" s="64">
        <f>'2020'!F6</f>
        <v>10.199999999999999</v>
      </c>
      <c r="O8" s="64">
        <f>'2021'!F6</f>
        <v>10.374193548387096</v>
      </c>
      <c r="P8" s="64">
        <f>'2022'!F6</f>
        <v>11.003282732447817</v>
      </c>
      <c r="Q8" s="64">
        <f>'2023'!F6</f>
        <v>11.922694497153699</v>
      </c>
    </row>
    <row r="9" spans="1:17" x14ac:dyDescent="0.2">
      <c r="A9" s="59" t="s">
        <v>8</v>
      </c>
      <c r="B9" s="64">
        <v>15.549423076923079</v>
      </c>
      <c r="C9" s="64">
        <v>15.975927411154608</v>
      </c>
      <c r="D9" s="64">
        <v>16.248273552290406</v>
      </c>
      <c r="E9" s="64">
        <v>16.279105190909554</v>
      </c>
      <c r="F9" s="64">
        <v>16.724885844748858</v>
      </c>
      <c r="G9" s="64">
        <v>16.877082305936074</v>
      </c>
      <c r="H9" s="65">
        <v>17.034039171381281</v>
      </c>
      <c r="I9" s="64">
        <v>17.228503672874851</v>
      </c>
      <c r="J9" s="64">
        <v>17.718831604636975</v>
      </c>
      <c r="K9" s="64">
        <v>18.386375838926174</v>
      </c>
      <c r="L9" s="64">
        <v>19.282763395152948</v>
      </c>
      <c r="M9" s="64">
        <v>20.186725047910187</v>
      </c>
      <c r="N9" s="64">
        <f>'2020'!F7</f>
        <v>20.975063698570573</v>
      </c>
      <c r="O9" s="64">
        <f>'2021'!F7</f>
        <v>21.816814821609032</v>
      </c>
      <c r="P9" s="64">
        <f>'2022'!F7</f>
        <v>19.815633963979373</v>
      </c>
      <c r="Q9" s="64">
        <f>'2023'!F7</f>
        <v>24.130633333333332</v>
      </c>
    </row>
    <row r="10" spans="1:17" x14ac:dyDescent="0.2">
      <c r="A10" s="59" t="s">
        <v>9</v>
      </c>
      <c r="B10" s="64">
        <v>1.9924999999999999</v>
      </c>
      <c r="C10" s="64">
        <v>2.0477425960932574</v>
      </c>
      <c r="D10" s="64">
        <v>2.1205623818525523</v>
      </c>
      <c r="E10" s="64">
        <v>2.2291643037177069</v>
      </c>
      <c r="F10" s="64">
        <v>2.3719452054794519</v>
      </c>
      <c r="G10" s="64">
        <v>2.2922273090833891</v>
      </c>
      <c r="H10" s="65">
        <v>2.2699333211082191</v>
      </c>
      <c r="I10" s="64">
        <v>2.3043876661607547</v>
      </c>
      <c r="J10" s="64">
        <v>1.6638904109589043</v>
      </c>
      <c r="K10" s="64">
        <v>1.7867725371175462</v>
      </c>
      <c r="L10" s="64">
        <v>1.8359091564527761</v>
      </c>
      <c r="M10" s="64">
        <v>1.8093244412400868</v>
      </c>
      <c r="N10" s="64">
        <f>'2020'!F8</f>
        <v>1.3581917808219179</v>
      </c>
      <c r="O10" s="64">
        <f>'2021'!F8</f>
        <v>1.2731649477556364</v>
      </c>
      <c r="P10" s="64">
        <f>'2022'!F8</f>
        <v>1.4230806797409223</v>
      </c>
      <c r="Q10" s="64">
        <f>'2023'!F8</f>
        <v>1.678161178939767</v>
      </c>
    </row>
    <row r="11" spans="1:17" x14ac:dyDescent="0.2">
      <c r="A11" s="59" t="s">
        <v>10</v>
      </c>
      <c r="B11" s="64">
        <v>16.42576923076923</v>
      </c>
      <c r="C11" s="64">
        <v>18.350557034708405</v>
      </c>
      <c r="D11" s="64">
        <v>17.84367341374222</v>
      </c>
      <c r="E11" s="64">
        <v>19.179380252774749</v>
      </c>
      <c r="F11" s="64">
        <v>18.890410958904109</v>
      </c>
      <c r="G11" s="64">
        <v>20.262374311309991</v>
      </c>
      <c r="H11" s="65">
        <v>21.177016546247245</v>
      </c>
      <c r="I11" s="64">
        <v>20.402619454000369</v>
      </c>
      <c r="J11" s="64">
        <v>14.729910136986302</v>
      </c>
      <c r="K11" s="64">
        <v>15.213235313356163</v>
      </c>
      <c r="L11" s="64">
        <v>15.984170397871948</v>
      </c>
      <c r="M11" s="64">
        <v>17.651418793439454</v>
      </c>
      <c r="N11" s="64">
        <f>'2020'!F9</f>
        <v>15.552657534246576</v>
      </c>
      <c r="O11" s="64">
        <f>'2021'!F9</f>
        <v>15.928814832749284</v>
      </c>
      <c r="P11" s="64">
        <f>'2022'!F9</f>
        <v>38.926385389452051</v>
      </c>
      <c r="Q11" s="64">
        <f>'2023'!F9</f>
        <v>49.607166469863024</v>
      </c>
    </row>
    <row r="12" spans="1:17" x14ac:dyDescent="0.2">
      <c r="A12" s="59" t="s">
        <v>11</v>
      </c>
      <c r="B12" s="64">
        <v>2.12</v>
      </c>
      <c r="C12" s="64">
        <v>2.1934101651707469</v>
      </c>
      <c r="D12" s="64">
        <v>2.2563492484996548</v>
      </c>
      <c r="E12" s="64">
        <v>2.2973209858253369</v>
      </c>
      <c r="F12" s="64">
        <v>3.6201801484800002</v>
      </c>
      <c r="G12" s="64">
        <v>3.7017958967687012</v>
      </c>
      <c r="H12" s="65">
        <v>3.5556451040800909</v>
      </c>
      <c r="I12" s="64">
        <v>3.8050573278620785</v>
      </c>
      <c r="J12" s="64">
        <v>1.9178082191780821</v>
      </c>
      <c r="K12" s="64">
        <v>1.9203596270084744</v>
      </c>
      <c r="L12" s="64">
        <v>1.919720291181251</v>
      </c>
      <c r="M12" s="64">
        <v>1.9235444351875881</v>
      </c>
      <c r="N12" s="64">
        <f>'2020'!F10</f>
        <v>1.9178082191780821</v>
      </c>
      <c r="O12" s="64">
        <f>'2021'!F10</f>
        <v>1.9422508729519203</v>
      </c>
      <c r="P12" s="64">
        <f>'2022'!F10</f>
        <v>2.0889067955949683</v>
      </c>
      <c r="Q12" s="64">
        <f>'2023'!F10</f>
        <v>2.1941982272361193</v>
      </c>
    </row>
    <row r="13" spans="1:17" x14ac:dyDescent="0.2">
      <c r="A13" s="59" t="s">
        <v>12</v>
      </c>
      <c r="B13" s="64">
        <v>16.373940391004361</v>
      </c>
      <c r="C13" s="64">
        <v>17.297323258956084</v>
      </c>
      <c r="D13" s="64">
        <v>17.855647783764098</v>
      </c>
      <c r="E13" s="64">
        <v>18.950822813195213</v>
      </c>
      <c r="F13" s="64">
        <v>22.560151378560548</v>
      </c>
      <c r="G13" s="64">
        <v>22.937167385425987</v>
      </c>
      <c r="H13" s="65">
        <v>23.642552172464537</v>
      </c>
      <c r="I13" s="64">
        <v>23.885788305926106</v>
      </c>
      <c r="J13" s="64">
        <v>20.354838355441654</v>
      </c>
      <c r="K13" s="64">
        <v>21.050380570602474</v>
      </c>
      <c r="L13" s="64">
        <v>21.187671960116798</v>
      </c>
      <c r="M13" s="64">
        <v>21.221877780356163</v>
      </c>
      <c r="N13" s="64">
        <f>'2020'!F11</f>
        <v>20.618251531023372</v>
      </c>
      <c r="O13" s="64">
        <f>'2021'!F11</f>
        <v>24.780770741116996</v>
      </c>
      <c r="P13" s="64">
        <f>'2022'!F11</f>
        <v>27.89233700347333</v>
      </c>
      <c r="Q13" s="64">
        <f>'2023'!F11</f>
        <v>30.127582074373233</v>
      </c>
    </row>
    <row r="14" spans="1:17" x14ac:dyDescent="0.2">
      <c r="A14" s="59" t="s">
        <v>13</v>
      </c>
      <c r="B14" s="64">
        <v>6.7230894454382906</v>
      </c>
      <c r="C14" s="64">
        <v>6.8917454029972429</v>
      </c>
      <c r="D14" s="64">
        <v>3.9125384822169531</v>
      </c>
      <c r="E14" s="64">
        <v>4.0097220507724805</v>
      </c>
      <c r="F14" s="64">
        <v>7.0206739726027365</v>
      </c>
      <c r="G14" s="64">
        <v>7.494218126542437</v>
      </c>
      <c r="H14" s="65">
        <v>8.2446946977013535</v>
      </c>
      <c r="I14" s="64">
        <v>8.504574751214399</v>
      </c>
      <c r="J14" s="64">
        <v>17.270391780821917</v>
      </c>
      <c r="K14" s="64">
        <v>17.661153612658023</v>
      </c>
      <c r="L14" s="64">
        <v>17.325337240022247</v>
      </c>
      <c r="M14" s="64">
        <v>17.829442561085635</v>
      </c>
      <c r="N14" s="64">
        <f>'2020'!F12</f>
        <v>13.503816438356164</v>
      </c>
      <c r="O14" s="64">
        <f>'2021'!F12</f>
        <v>13.641285076487584</v>
      </c>
      <c r="P14" s="64">
        <f>'2022'!F12</f>
        <v>14.105778590448786</v>
      </c>
      <c r="Q14" s="64">
        <f>'2023'!F12</f>
        <v>15.01990478016584</v>
      </c>
    </row>
    <row r="15" spans="1:17" x14ac:dyDescent="0.2">
      <c r="A15" s="59" t="s">
        <v>14</v>
      </c>
      <c r="B15" s="64">
        <v>135.04615384615383</v>
      </c>
      <c r="C15" s="64">
        <v>139.73406173444386</v>
      </c>
      <c r="D15" s="64">
        <v>143.77684468397842</v>
      </c>
      <c r="E15" s="64">
        <v>147.60458598726112</v>
      </c>
      <c r="F15" s="64">
        <v>149.77598314014753</v>
      </c>
      <c r="G15" s="64">
        <v>158.61276614541623</v>
      </c>
      <c r="H15" s="65">
        <v>163.84698742821493</v>
      </c>
      <c r="I15" s="64">
        <v>167.77931512649209</v>
      </c>
      <c r="J15" s="64">
        <v>211.02943449244816</v>
      </c>
      <c r="K15" s="64">
        <v>210.08967851115099</v>
      </c>
      <c r="L15" s="64">
        <v>232.78521908820247</v>
      </c>
      <c r="M15" s="64">
        <v>239.76877566084855</v>
      </c>
      <c r="N15" s="64">
        <f>'2020'!F13</f>
        <v>251.76</v>
      </c>
      <c r="O15" s="64">
        <f>'2021'!F13</f>
        <v>262.07926023609053</v>
      </c>
      <c r="P15" s="64">
        <f>'2022'!F13</f>
        <v>271.25503559999999</v>
      </c>
      <c r="Q15" s="64">
        <f>'2023'!F13</f>
        <v>286.44531759360001</v>
      </c>
    </row>
    <row r="16" spans="1:17" x14ac:dyDescent="0.2">
      <c r="A16" s="59" t="s">
        <v>15</v>
      </c>
      <c r="B16" s="64">
        <v>19.474034734645201</v>
      </c>
      <c r="C16" s="64">
        <v>20.027923758700574</v>
      </c>
      <c r="D16" s="64">
        <v>20.757650568170348</v>
      </c>
      <c r="E16" s="64">
        <v>21.645631384513084</v>
      </c>
      <c r="F16" s="64">
        <v>28.130350228310505</v>
      </c>
      <c r="G16" s="64">
        <v>28.824790692410648</v>
      </c>
      <c r="H16" s="65">
        <v>29.930134738003723</v>
      </c>
      <c r="I16" s="64">
        <v>30.165364090360786</v>
      </c>
      <c r="J16" s="64">
        <v>26.414691628614914</v>
      </c>
      <c r="K16" s="64">
        <v>26.90007736232706</v>
      </c>
      <c r="L16" s="64">
        <v>26.533739149429177</v>
      </c>
      <c r="M16" s="64">
        <v>26.948949397580652</v>
      </c>
      <c r="N16" s="64">
        <f>'2020'!F14</f>
        <v>30.587626631182264</v>
      </c>
      <c r="O16" s="64">
        <f>'2021'!F14</f>
        <v>30.933321985894779</v>
      </c>
      <c r="P16" s="64">
        <f>'2022'!F14</f>
        <v>35.635792463295729</v>
      </c>
      <c r="Q16" s="64">
        <f>'2023'!F14</f>
        <v>38.684664358299173</v>
      </c>
    </row>
    <row r="17" spans="1:17" x14ac:dyDescent="0.2">
      <c r="A17" s="59" t="s">
        <v>16</v>
      </c>
      <c r="B17" s="64">
        <v>0</v>
      </c>
      <c r="C17" s="64">
        <v>0</v>
      </c>
      <c r="D17" s="64">
        <v>0</v>
      </c>
      <c r="E17" s="64">
        <v>0</v>
      </c>
      <c r="F17" s="64">
        <v>47.605930243424389</v>
      </c>
      <c r="G17" s="64">
        <v>46.869207848760077</v>
      </c>
      <c r="H17" s="65">
        <v>46.520161203630714</v>
      </c>
      <c r="I17" s="64">
        <v>44.425881332854502</v>
      </c>
      <c r="J17" s="64">
        <v>51.510020127122594</v>
      </c>
      <c r="K17" s="64">
        <v>55.66808527192341</v>
      </c>
      <c r="L17" s="64">
        <v>55.568627496530766</v>
      </c>
      <c r="M17" s="64">
        <v>57.234836655196986</v>
      </c>
      <c r="N17" s="64">
        <f>'2020'!F15</f>
        <v>60.701287160125155</v>
      </c>
      <c r="O17" s="64">
        <f>'2021'!F15</f>
        <v>64.326591063354442</v>
      </c>
      <c r="P17" s="64">
        <f>'2022'!F15</f>
        <v>73.221379495227112</v>
      </c>
      <c r="Q17" s="64">
        <f>'2023'!F15</f>
        <v>74.964190465092642</v>
      </c>
    </row>
    <row r="18" spans="1:17" x14ac:dyDescent="0.2">
      <c r="A18" s="59" t="s">
        <v>17</v>
      </c>
      <c r="B18" s="64">
        <v>17.162790697674417</v>
      </c>
      <c r="C18" s="64">
        <v>18.335960950430611</v>
      </c>
      <c r="D18" s="64">
        <v>19.295200157095969</v>
      </c>
      <c r="E18" s="64">
        <v>21.696748674502761</v>
      </c>
      <c r="F18" s="64">
        <v>1.1266867579908677</v>
      </c>
      <c r="G18" s="64">
        <v>1.1501076480782368</v>
      </c>
      <c r="H18" s="65">
        <v>1.2363391070362779</v>
      </c>
      <c r="I18" s="64">
        <v>1.2469849661669001</v>
      </c>
      <c r="J18" s="64">
        <v>3.7779990867579909</v>
      </c>
      <c r="K18" s="64">
        <v>4.0183174012853797</v>
      </c>
      <c r="L18" s="64">
        <v>4.1549133064499806</v>
      </c>
      <c r="M18" s="64">
        <v>4.5624435088588005</v>
      </c>
      <c r="N18" s="64">
        <f>'2020'!F16</f>
        <v>5.9589041095890414</v>
      </c>
      <c r="O18" s="64">
        <f>'2021'!F16</f>
        <v>6.303650743335024</v>
      </c>
      <c r="P18" s="64">
        <f>'2022'!F16</f>
        <v>16.151788536529505</v>
      </c>
      <c r="Q18" s="64">
        <f>'2023'!F16</f>
        <v>16.244970542809003</v>
      </c>
    </row>
    <row r="19" spans="1:17" x14ac:dyDescent="0.2">
      <c r="A19" s="59" t="s">
        <v>18</v>
      </c>
      <c r="B19" s="64">
        <v>40.163876118067975</v>
      </c>
      <c r="C19" s="64">
        <v>41.810376810661623</v>
      </c>
      <c r="D19" s="64">
        <v>53.681175907109314</v>
      </c>
      <c r="E19" s="64">
        <v>55.644625260809242</v>
      </c>
      <c r="F19" s="64">
        <v>41.51614703196347</v>
      </c>
      <c r="G19" s="64">
        <v>44.349921462600761</v>
      </c>
      <c r="H19" s="65">
        <v>44.928025878744918</v>
      </c>
      <c r="I19" s="64">
        <v>45.762041247627067</v>
      </c>
      <c r="J19" s="64">
        <v>49.145915981735165</v>
      </c>
      <c r="K19" s="64">
        <v>50.482661002644591</v>
      </c>
      <c r="L19" s="64">
        <v>51.571304812845369</v>
      </c>
      <c r="M19" s="64">
        <v>52.397003402736132</v>
      </c>
      <c r="N19" s="64">
        <f>'2020'!F17</f>
        <v>50.073404109589035</v>
      </c>
      <c r="O19" s="64">
        <f>'2021'!F17</f>
        <v>52.248449383521574</v>
      </c>
      <c r="P19" s="64">
        <f>'2022'!F17</f>
        <v>57.372129082846378</v>
      </c>
      <c r="Q19" s="64">
        <f>'2023'!F17</f>
        <v>60.830120130669982</v>
      </c>
    </row>
    <row r="20" spans="1:17" x14ac:dyDescent="0.2">
      <c r="A20" s="59" t="s">
        <v>19</v>
      </c>
      <c r="B20" s="64">
        <v>64.069999999999993</v>
      </c>
      <c r="C20" s="58">
        <v>65.989999999999995</v>
      </c>
      <c r="D20" s="64">
        <v>66.035734996628449</v>
      </c>
      <c r="E20" s="64">
        <v>72.105751854349293</v>
      </c>
      <c r="F20" s="64">
        <v>77.431856458024612</v>
      </c>
      <c r="G20" s="64">
        <v>81.380881137383867</v>
      </c>
      <c r="H20" s="65">
        <v>85.177454632839996</v>
      </c>
      <c r="I20" s="64">
        <v>86.199584088434079</v>
      </c>
      <c r="J20" s="64">
        <v>85.825754632094387</v>
      </c>
      <c r="K20" s="64">
        <v>84.967497085773445</v>
      </c>
      <c r="L20" s="64">
        <v>84.117822114915711</v>
      </c>
      <c r="M20" s="64">
        <v>83.276643893766547</v>
      </c>
      <c r="N20" s="64">
        <f>'2020'!F18</f>
        <v>85.525113278898232</v>
      </c>
      <c r="O20" s="64">
        <f>'2021'!F18</f>
        <v>86.807989978081693</v>
      </c>
      <c r="P20" s="64">
        <f>'2022'!F18</f>
        <v>90.367117567183044</v>
      </c>
      <c r="Q20" s="64">
        <f>'2023'!F18</f>
        <v>100.39786761714036</v>
      </c>
    </row>
    <row r="21" spans="1:17" x14ac:dyDescent="0.2">
      <c r="A21" s="60" t="s">
        <v>20</v>
      </c>
      <c r="B21" s="66">
        <v>210.30788956351719</v>
      </c>
      <c r="C21" s="66">
        <v>220.11457369149531</v>
      </c>
      <c r="D21" s="66">
        <v>233.7308128161975</v>
      </c>
      <c r="E21" s="66">
        <v>246.3673157734095</v>
      </c>
      <c r="F21" s="67">
        <f>F22-F15-F20</f>
        <v>275.59431050638045</v>
      </c>
      <c r="G21" s="67">
        <v>284.57379212017076</v>
      </c>
      <c r="H21" s="68">
        <v>291.03323903669758</v>
      </c>
      <c r="I21" s="64">
        <v>291.14476481094709</v>
      </c>
      <c r="J21" s="67">
        <v>297.59017243766129</v>
      </c>
      <c r="K21" s="67">
        <f>SUM(K4:K20)-K20-K15</f>
        <v>308.8490408953229</v>
      </c>
      <c r="L21" s="67">
        <f>SUM(L4:L19)-L15</f>
        <v>311.56423979257681</v>
      </c>
      <c r="M21" s="67">
        <v>318.67324389023349</v>
      </c>
      <c r="N21" s="67">
        <f>'2020'!F19</f>
        <v>317.43928016245377</v>
      </c>
      <c r="O21" s="67">
        <f>'2021'!F19</f>
        <v>330.31161890998152</v>
      </c>
      <c r="P21" s="67">
        <f>'2022'!F19</f>
        <v>391.75955088682014</v>
      </c>
      <c r="Q21" s="67">
        <f>'2023'!F19</f>
        <v>432.75098063331842</v>
      </c>
    </row>
    <row r="22" spans="1:17" x14ac:dyDescent="0.2">
      <c r="A22" s="59" t="s">
        <v>21</v>
      </c>
      <c r="B22" s="63">
        <v>409.42404340967101</v>
      </c>
      <c r="C22" s="63">
        <v>425.83863542593917</v>
      </c>
      <c r="D22" s="63">
        <v>443.54339249680436</v>
      </c>
      <c r="E22" s="63">
        <v>466.07765361501993</v>
      </c>
      <c r="F22" s="64">
        <f>SUM(F4:F20)</f>
        <v>502.80215010455265</v>
      </c>
      <c r="G22" s="64">
        <v>524.56743940297088</v>
      </c>
      <c r="H22" s="69">
        <v>540.05768109775249</v>
      </c>
      <c r="I22" s="64">
        <v>545.12366402587327</v>
      </c>
      <c r="J22" s="64">
        <v>594.44536156220386</v>
      </c>
      <c r="K22" s="64">
        <f>SUM(K4:K20)</f>
        <v>603.90621649224727</v>
      </c>
      <c r="L22" s="64">
        <f>SUM(L4:L20)</f>
        <v>628.46728099569498</v>
      </c>
      <c r="M22" s="64">
        <v>641.71866344484852</v>
      </c>
      <c r="N22" s="64">
        <f>'2020'!F20</f>
        <v>654.72439344135205</v>
      </c>
      <c r="O22" s="64">
        <f>'2021'!F20</f>
        <v>679.1988691241537</v>
      </c>
      <c r="P22" s="64">
        <f>'2022'!F20</f>
        <v>753.38170405400319</v>
      </c>
      <c r="Q22" s="64">
        <f>'2023'!F20</f>
        <v>819.59416584405881</v>
      </c>
    </row>
    <row r="23" spans="1:17" x14ac:dyDescent="0.2">
      <c r="A23" s="70"/>
      <c r="G23" s="64"/>
      <c r="J23" s="64"/>
      <c r="L23" s="64"/>
      <c r="M23" s="64"/>
      <c r="N23" s="64"/>
      <c r="O23" s="64"/>
      <c r="Q23" s="64"/>
    </row>
    <row r="24" spans="1:17" x14ac:dyDescent="0.2">
      <c r="A24" s="59" t="s">
        <v>22</v>
      </c>
      <c r="L24" s="64"/>
      <c r="O24" s="64"/>
      <c r="Q24" s="64"/>
    </row>
    <row r="25" spans="1:17" ht="41.25" customHeight="1" x14ac:dyDescent="0.2">
      <c r="A25" s="72" t="s">
        <v>23</v>
      </c>
      <c r="B25" s="63">
        <v>194.7584664865941</v>
      </c>
      <c r="C25" s="63">
        <v>204.13864628034071</v>
      </c>
      <c r="D25" s="63">
        <v>217.48253926390709</v>
      </c>
      <c r="E25" s="63">
        <v>230.08821058249995</v>
      </c>
      <c r="F25" s="64">
        <f>F22-F20-F15-F9</f>
        <v>258.86942466163157</v>
      </c>
      <c r="G25" s="64">
        <v>267.69670981423468</v>
      </c>
      <c r="H25" s="69">
        <v>273.99919986531631</v>
      </c>
      <c r="I25" s="64">
        <v>273.91626113807223</v>
      </c>
      <c r="J25" s="64">
        <v>279.87134083302431</v>
      </c>
      <c r="K25" s="64">
        <f>K22-K20-K9-K15</f>
        <v>290.46266505639665</v>
      </c>
      <c r="L25" s="64">
        <f>L21-L9</f>
        <v>292.28147639742389</v>
      </c>
      <c r="M25" s="64">
        <v>298.48651884232333</v>
      </c>
      <c r="N25" s="64">
        <f>'2020'!F22</f>
        <v>296.46421646388319</v>
      </c>
      <c r="O25" s="64">
        <f>'2021'!F22</f>
        <v>308.49480408837246</v>
      </c>
      <c r="P25" s="64">
        <f>'2022'!F22</f>
        <v>371.94391692284074</v>
      </c>
      <c r="Q25" s="64">
        <f>'2023'!F22</f>
        <v>408.6203472999851</v>
      </c>
    </row>
    <row r="26" spans="1:17" ht="30" customHeight="1" x14ac:dyDescent="0.2">
      <c r="A26" s="72" t="s">
        <v>24</v>
      </c>
      <c r="B26" s="63">
        <v>187.37885110197871</v>
      </c>
      <c r="C26" s="63">
        <v>196.41181971631474</v>
      </c>
      <c r="D26" s="63">
        <v>209.75571269988112</v>
      </c>
      <c r="E26" s="63">
        <v>222.01049864668869</v>
      </c>
      <c r="F26" s="64">
        <f>F22-F20-F15-F9-F8</f>
        <v>250.31902029004686</v>
      </c>
      <c r="G26" s="64">
        <v>258.76049003267303</v>
      </c>
      <c r="H26" s="69">
        <v>264.84618856767236</v>
      </c>
      <c r="I26" s="64">
        <v>264.82387797628178</v>
      </c>
      <c r="J26" s="64">
        <v>270.48134083302432</v>
      </c>
      <c r="K26" s="64">
        <f>K22-K20-K9-K8-K15</f>
        <v>280.90802668221852</v>
      </c>
      <c r="L26" s="64">
        <f>L25-L8</f>
        <v>282.47393687173218</v>
      </c>
      <c r="M26" s="64">
        <v>288.37278366445776</v>
      </c>
      <c r="N26" s="64">
        <f>'2020'!F23</f>
        <v>286.2642164638832</v>
      </c>
      <c r="O26" s="64">
        <f>'2021'!F23</f>
        <v>298.12061053998536</v>
      </c>
      <c r="P26" s="64">
        <f>'2022'!F23</f>
        <v>360.94063419039293</v>
      </c>
      <c r="Q26" s="64">
        <f>'2023'!F23</f>
        <v>396.69765280283139</v>
      </c>
    </row>
    <row r="27" spans="1:17" ht="29.25" customHeight="1" x14ac:dyDescent="0.2">
      <c r="A27" s="72" t="s">
        <v>25</v>
      </c>
      <c r="B27" s="63">
        <v>258.8284664865941</v>
      </c>
      <c r="C27" s="63">
        <v>270.12864628034072</v>
      </c>
      <c r="D27" s="63">
        <v>283.51827426053552</v>
      </c>
      <c r="E27" s="63">
        <v>302.19396243684923</v>
      </c>
      <c r="F27" s="64">
        <f>F22-F9-F15</f>
        <v>336.30128111965621</v>
      </c>
      <c r="G27" s="64">
        <v>349.07759095161856</v>
      </c>
      <c r="H27" s="69">
        <v>359.17665449815627</v>
      </c>
      <c r="I27" s="64">
        <v>360.11584522650639</v>
      </c>
      <c r="J27" s="64">
        <v>365.69709546511871</v>
      </c>
      <c r="K27" s="64">
        <f>K22-K9-K15</f>
        <v>375.43016214217016</v>
      </c>
      <c r="L27" s="64">
        <f>L22-L15-L9</f>
        <v>376.39929851233961</v>
      </c>
      <c r="M27" s="64">
        <v>381.76316273608984</v>
      </c>
      <c r="N27" s="64">
        <f>'2020'!F24</f>
        <v>381.98932974278148</v>
      </c>
      <c r="O27" s="64">
        <f>'2021'!F24</f>
        <v>395.30279406645411</v>
      </c>
      <c r="P27" s="64">
        <f>'2022'!F24</f>
        <v>462.31103449002381</v>
      </c>
      <c r="Q27" s="64">
        <f>'2023'!F24</f>
        <v>509.01821491712542</v>
      </c>
    </row>
  </sheetData>
  <mergeCells count="1">
    <mergeCell ref="B1:K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74C838-C4F0-4DBB-9B2B-AAF2B745EB48}">
  <dimension ref="A1:Q27"/>
  <sheetViews>
    <sheetView workbookViewId="0">
      <selection activeCell="Q22" sqref="Q22"/>
    </sheetView>
  </sheetViews>
  <sheetFormatPr baseColWidth="10" defaultColWidth="8.83203125" defaultRowHeight="15" x14ac:dyDescent="0.2"/>
  <cols>
    <col min="1" max="1" width="54" style="58" customWidth="1"/>
    <col min="2" max="16384" width="8.83203125" style="58"/>
  </cols>
  <sheetData>
    <row r="1" spans="1:17" x14ac:dyDescent="0.2">
      <c r="A1" s="56" t="s">
        <v>0</v>
      </c>
      <c r="B1" s="73" t="s">
        <v>31</v>
      </c>
      <c r="C1" s="73"/>
      <c r="D1" s="73"/>
      <c r="E1" s="73"/>
      <c r="F1" s="73"/>
      <c r="G1" s="73"/>
      <c r="H1" s="73"/>
      <c r="I1" s="73"/>
      <c r="J1" s="73"/>
      <c r="K1" s="73"/>
    </row>
    <row r="2" spans="1:17" x14ac:dyDescent="0.2">
      <c r="A2" s="59"/>
      <c r="B2" s="64"/>
    </row>
    <row r="3" spans="1:17" x14ac:dyDescent="0.2">
      <c r="A3" s="60" t="s">
        <v>2</v>
      </c>
      <c r="B3" s="62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61">
        <v>2017</v>
      </c>
      <c r="L3" s="61">
        <v>2018</v>
      </c>
      <c r="M3" s="61">
        <v>2019</v>
      </c>
      <c r="N3" s="61">
        <v>2020</v>
      </c>
      <c r="O3" s="61">
        <v>2021</v>
      </c>
      <c r="P3" s="62">
        <v>2022</v>
      </c>
      <c r="Q3" s="62">
        <v>2023</v>
      </c>
    </row>
    <row r="4" spans="1:17" x14ac:dyDescent="0.2">
      <c r="A4" s="59" t="s">
        <v>3</v>
      </c>
      <c r="B4" s="64">
        <v>65.712413128485963</v>
      </c>
      <c r="C4" s="64">
        <v>70.292266392474403</v>
      </c>
      <c r="D4" s="64">
        <v>72.225982215047296</v>
      </c>
      <c r="E4" s="64">
        <v>75.448841919335464</v>
      </c>
      <c r="F4" s="64">
        <v>77.209999999999994</v>
      </c>
      <c r="G4" s="64">
        <v>80.180624239173341</v>
      </c>
      <c r="H4" s="65">
        <v>81.14705736591317</v>
      </c>
      <c r="I4" s="64">
        <v>80.080648398476129</v>
      </c>
      <c r="J4" s="64">
        <v>75.86071144211752</v>
      </c>
      <c r="K4" s="64">
        <v>77.326926873351724</v>
      </c>
      <c r="L4" s="64">
        <v>79.537029464458499</v>
      </c>
      <c r="M4" s="64">
        <v>79.990106460850967</v>
      </c>
      <c r="N4" s="64">
        <f>'2020'!G2</f>
        <v>81.740000000000009</v>
      </c>
      <c r="O4" s="64">
        <f>'2021'!G2</f>
        <v>81.425969056148062</v>
      </c>
      <c r="P4" s="64">
        <f>'2022'!G2</f>
        <v>88.976154489425028</v>
      </c>
      <c r="Q4" s="64">
        <f>'2023'!G2</f>
        <v>105.2107430554739</v>
      </c>
    </row>
    <row r="5" spans="1:17" x14ac:dyDescent="0.2">
      <c r="A5" s="59" t="s">
        <v>4</v>
      </c>
      <c r="B5" s="64">
        <v>3.4815116279069769</v>
      </c>
      <c r="C5" s="64">
        <v>3.5728898858572915</v>
      </c>
      <c r="D5" s="64">
        <v>3.729755895338664</v>
      </c>
      <c r="E5" s="64">
        <v>3.9444948015219028</v>
      </c>
      <c r="F5" s="64">
        <v>6.5278356164383569</v>
      </c>
      <c r="G5" s="64">
        <v>6.6935290923315289</v>
      </c>
      <c r="H5" s="65">
        <v>6.7836858365675203</v>
      </c>
      <c r="I5" s="64">
        <v>6.8738425808035108</v>
      </c>
      <c r="J5" s="64">
        <v>4.3099999999999996</v>
      </c>
      <c r="K5" s="64">
        <v>4.4213734513274341</v>
      </c>
      <c r="L5" s="64">
        <v>4.4733431768538967</v>
      </c>
      <c r="M5" s="64">
        <v>4.4965099025003363</v>
      </c>
      <c r="N5" s="64">
        <f>'2020'!G3</f>
        <v>5.3590136986301369</v>
      </c>
      <c r="O5" s="64">
        <f>'2021'!G3</f>
        <v>5.4002503211719368</v>
      </c>
      <c r="P5" s="64">
        <f>'2022'!G3</f>
        <v>5.4856497272979672</v>
      </c>
      <c r="Q5" s="64">
        <f>'2023'!G3</f>
        <v>5.8826531201912449</v>
      </c>
    </row>
    <row r="6" spans="1:17" x14ac:dyDescent="0.2">
      <c r="A6" s="59" t="s">
        <v>5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'2020'!G4</f>
        <v>0</v>
      </c>
      <c r="O6" s="64">
        <f>'2021'!G4</f>
        <v>0</v>
      </c>
      <c r="P6" s="64">
        <f>'2022'!G4</f>
        <v>0</v>
      </c>
      <c r="Q6" s="64">
        <f>'2023'!G4</f>
        <v>0</v>
      </c>
    </row>
    <row r="7" spans="1:17" x14ac:dyDescent="0.2">
      <c r="A7" s="59" t="s">
        <v>6</v>
      </c>
      <c r="B7" s="64">
        <v>24.756860716802592</v>
      </c>
      <c r="C7" s="64">
        <v>23.465198418534634</v>
      </c>
      <c r="D7" s="64">
        <v>25.02595702894175</v>
      </c>
      <c r="E7" s="64">
        <v>27.743829781547252</v>
      </c>
      <c r="F7" s="64">
        <v>28.486803652968035</v>
      </c>
      <c r="G7" s="64">
        <v>30.341876504588615</v>
      </c>
      <c r="H7" s="65">
        <v>32.908484148611599</v>
      </c>
      <c r="I7" s="64">
        <v>35.297208094533993</v>
      </c>
      <c r="J7" s="64">
        <v>33.203972602739732</v>
      </c>
      <c r="K7" s="64">
        <v>35.120732337234877</v>
      </c>
      <c r="L7" s="64">
        <v>32.319319634703206</v>
      </c>
      <c r="M7" s="64">
        <v>32.373054805172451</v>
      </c>
      <c r="N7" s="64">
        <f>'2020'!G5</f>
        <v>34.907200456621005</v>
      </c>
      <c r="O7" s="64">
        <f>'2021'!G5</f>
        <v>36.313426339726028</v>
      </c>
      <c r="P7" s="64">
        <f>'2022'!G5</f>
        <v>37.620777625570767</v>
      </c>
      <c r="Q7" s="64">
        <f>'2023'!G5</f>
        <v>41.495595012606351</v>
      </c>
    </row>
    <row r="8" spans="1:17" x14ac:dyDescent="0.2">
      <c r="A8" s="59" t="s">
        <v>7</v>
      </c>
      <c r="B8" s="64">
        <v>7.759615384615385</v>
      </c>
      <c r="C8" s="64">
        <v>8.1247055782156625</v>
      </c>
      <c r="D8" s="64">
        <v>8.1247055782156625</v>
      </c>
      <c r="E8" s="64">
        <v>8.4936591601080025</v>
      </c>
      <c r="F8" s="64">
        <v>8.9906690953248347</v>
      </c>
      <c r="G8" s="64">
        <v>9.396350339419854</v>
      </c>
      <c r="H8" s="65">
        <v>9.6243045622922914</v>
      </c>
      <c r="I8" s="64">
        <v>9.56055465250593</v>
      </c>
      <c r="J8" s="64">
        <v>9.8699999999999992</v>
      </c>
      <c r="K8" s="64">
        <v>10.043054393305438</v>
      </c>
      <c r="L8" s="64">
        <v>10.308883399209487</v>
      </c>
      <c r="M8" s="64">
        <v>10.630731225296444</v>
      </c>
      <c r="N8" s="64">
        <f>'2020'!G6</f>
        <v>10.72</v>
      </c>
      <c r="O8" s="64">
        <f>'2021'!G6</f>
        <v>10.903074003795068</v>
      </c>
      <c r="P8" s="64">
        <f>'2022'!G6</f>
        <v>11.573510436432638</v>
      </c>
      <c r="Q8" s="64">
        <f>'2023'!G6</f>
        <v>12.54056925996205</v>
      </c>
    </row>
    <row r="9" spans="1:17" x14ac:dyDescent="0.2">
      <c r="A9" s="59" t="s">
        <v>8</v>
      </c>
      <c r="B9" s="64">
        <v>15.549423076923079</v>
      </c>
      <c r="C9" s="64">
        <v>15.975927411154608</v>
      </c>
      <c r="D9" s="64">
        <v>16.248273552290406</v>
      </c>
      <c r="E9" s="64">
        <v>16.279105190909554</v>
      </c>
      <c r="F9" s="64">
        <v>16.724885844748858</v>
      </c>
      <c r="G9" s="64">
        <v>16.877082305936074</v>
      </c>
      <c r="H9" s="65">
        <v>17.034039171381281</v>
      </c>
      <c r="I9" s="64">
        <v>17.228503672874851</v>
      </c>
      <c r="J9" s="64">
        <v>17.718831604636975</v>
      </c>
      <c r="K9" s="64">
        <v>18.386375838926174</v>
      </c>
      <c r="L9" s="64">
        <v>19.282763395152948</v>
      </c>
      <c r="M9" s="64">
        <v>20.186725047910187</v>
      </c>
      <c r="N9" s="64">
        <f>'2020'!G7</f>
        <v>20.975063698570573</v>
      </c>
      <c r="O9" s="64">
        <f>'2021'!G7</f>
        <v>21.816814821609032</v>
      </c>
      <c r="P9" s="64">
        <f>'2022'!G7</f>
        <v>19.815633963979373</v>
      </c>
      <c r="Q9" s="64">
        <f>'2023'!G7</f>
        <v>24.130633333333332</v>
      </c>
    </row>
    <row r="10" spans="1:17" x14ac:dyDescent="0.2">
      <c r="A10" s="59" t="s">
        <v>9</v>
      </c>
      <c r="B10" s="64">
        <v>2.2271153846153848</v>
      </c>
      <c r="C10" s="64">
        <v>2.2888627550773109</v>
      </c>
      <c r="D10" s="64">
        <v>2.3702570161407595</v>
      </c>
      <c r="E10" s="64">
        <v>2.4916467330715921</v>
      </c>
      <c r="F10" s="64">
        <v>2.8324109589041093</v>
      </c>
      <c r="G10" s="64">
        <v>2.7372174262494</v>
      </c>
      <c r="H10" s="65">
        <v>2.7105955061002014</v>
      </c>
      <c r="I10" s="64">
        <v>2.7517384736035084</v>
      </c>
      <c r="J10" s="64">
        <v>1.9216438356164385</v>
      </c>
      <c r="K10" s="64">
        <v>2.0635616438356168</v>
      </c>
      <c r="L10" s="64">
        <v>2.120310021629416</v>
      </c>
      <c r="M10" s="64">
        <v>2.0896070656092283</v>
      </c>
      <c r="N10" s="64">
        <f>'2020'!G8</f>
        <v>1.3965479452054794</v>
      </c>
      <c r="O10" s="64">
        <f>'2021'!G8</f>
        <v>1.3091199025072779</v>
      </c>
      <c r="P10" s="64">
        <f>'2022'!G8</f>
        <v>1.4632693462120017</v>
      </c>
      <c r="Q10" s="64">
        <f>'2023'!G8</f>
        <v>1.7255534743066059</v>
      </c>
    </row>
    <row r="11" spans="1:17" x14ac:dyDescent="0.2">
      <c r="A11" s="59" t="s">
        <v>10</v>
      </c>
      <c r="B11" s="64">
        <v>17.669615384615387</v>
      </c>
      <c r="C11" s="64">
        <v>19.740158304997752</v>
      </c>
      <c r="D11" s="64">
        <v>19.194890774363255</v>
      </c>
      <c r="E11" s="64">
        <v>20.631744402386609</v>
      </c>
      <c r="F11" s="64">
        <v>21.74794520547945</v>
      </c>
      <c r="G11" s="64">
        <v>23.327444130990383</v>
      </c>
      <c r="H11" s="65">
        <v>24.380443414664342</v>
      </c>
      <c r="I11" s="64">
        <v>23.488904021153726</v>
      </c>
      <c r="J11" s="64">
        <v>16.637676712328766</v>
      </c>
      <c r="K11" s="64">
        <v>17.183600479452053</v>
      </c>
      <c r="L11" s="64">
        <v>18.054384386691133</v>
      </c>
      <c r="M11" s="64">
        <v>19.937568978221595</v>
      </c>
      <c r="N11" s="64">
        <f>'2020'!G9</f>
        <v>17.609123287671231</v>
      </c>
      <c r="O11" s="64">
        <f>'2021'!G9</f>
        <v>18.035018362535837</v>
      </c>
      <c r="P11" s="64">
        <f>'2022'!G9</f>
        <v>45.9738337140274</v>
      </c>
      <c r="Q11" s="64">
        <f>'2023'!G9</f>
        <v>58.640336710410963</v>
      </c>
    </row>
    <row r="12" spans="1:17" x14ac:dyDescent="0.2">
      <c r="A12" s="59" t="s">
        <v>11</v>
      </c>
      <c r="B12" s="64">
        <v>1.87</v>
      </c>
      <c r="C12" s="64">
        <v>1.9347533060704232</v>
      </c>
      <c r="D12" s="64">
        <v>1.9902703276860163</v>
      </c>
      <c r="E12" s="64">
        <v>2.0264104922138584</v>
      </c>
      <c r="F12" s="64">
        <v>3.0523087526400001</v>
      </c>
      <c r="G12" s="64">
        <v>3.1211220306089049</v>
      </c>
      <c r="H12" s="65">
        <v>2.9978968524596845</v>
      </c>
      <c r="I12" s="64">
        <v>3.208185590158223</v>
      </c>
      <c r="J12" s="64">
        <v>1.9178082191780821</v>
      </c>
      <c r="K12" s="64">
        <v>1.9203596270084744</v>
      </c>
      <c r="L12" s="64">
        <v>1.919720291181251</v>
      </c>
      <c r="M12" s="64">
        <v>1.9235444351875881</v>
      </c>
      <c r="N12" s="64">
        <f>'2020'!G10</f>
        <v>1.9178082191780821</v>
      </c>
      <c r="O12" s="64">
        <f>'2021'!G10</f>
        <v>1.9422508729519203</v>
      </c>
      <c r="P12" s="64">
        <f>'2022'!G10</f>
        <v>2.0889067955949527</v>
      </c>
      <c r="Q12" s="64">
        <f>'2023'!G10</f>
        <v>2.1941982272361029</v>
      </c>
    </row>
    <row r="13" spans="1:17" x14ac:dyDescent="0.2">
      <c r="A13" s="59" t="s">
        <v>12</v>
      </c>
      <c r="B13" s="64">
        <v>18.012266398330361</v>
      </c>
      <c r="C13" s="64">
        <v>19.028040109973912</v>
      </c>
      <c r="D13" s="64">
        <v>19.642228865851401</v>
      </c>
      <c r="E13" s="64">
        <v>20.84698373314956</v>
      </c>
      <c r="F13" s="64">
        <v>24.319801502105207</v>
      </c>
      <c r="G13" s="64">
        <v>24.726224060900488</v>
      </c>
      <c r="H13" s="65">
        <v>25.486627558001352</v>
      </c>
      <c r="I13" s="64">
        <v>25.748835660449927</v>
      </c>
      <c r="J13" s="64">
        <v>24.599923464503799</v>
      </c>
      <c r="K13" s="64">
        <v>25.440523864295891</v>
      </c>
      <c r="L13" s="64">
        <v>25.585918693442046</v>
      </c>
      <c r="M13" s="64">
        <v>25.622340350957085</v>
      </c>
      <c r="N13" s="64">
        <f>'2020'!G11</f>
        <v>21.342700307639173</v>
      </c>
      <c r="O13" s="64">
        <f>'2021'!G11</f>
        <v>26.673601329412268</v>
      </c>
      <c r="P13" s="64">
        <f>'2022'!G11</f>
        <v>30.566064747728561</v>
      </c>
      <c r="Q13" s="64">
        <f>'2023'!G11</f>
        <v>33.056020023294728</v>
      </c>
    </row>
    <row r="14" spans="1:17" x14ac:dyDescent="0.2">
      <c r="A14" s="59" t="s">
        <v>13</v>
      </c>
      <c r="B14" s="64">
        <v>10.211461538461549</v>
      </c>
      <c r="C14" s="64">
        <v>10.46762707631769</v>
      </c>
      <c r="D14" s="64">
        <v>7.6428488266500878</v>
      </c>
      <c r="E14" s="64">
        <v>7.8326895978732267</v>
      </c>
      <c r="F14" s="64">
        <v>7.0206739726027365</v>
      </c>
      <c r="G14" s="64">
        <v>7.494218126542437</v>
      </c>
      <c r="H14" s="65">
        <v>8.2446946977013535</v>
      </c>
      <c r="I14" s="64">
        <v>8.504574751214399</v>
      </c>
      <c r="J14" s="64">
        <v>17.270391780821917</v>
      </c>
      <c r="K14" s="64">
        <v>17.661153612658023</v>
      </c>
      <c r="L14" s="64">
        <v>17.325337240022247</v>
      </c>
      <c r="M14" s="64">
        <v>17.829442561085635</v>
      </c>
      <c r="N14" s="64">
        <f>'2020'!G12</f>
        <v>13.503816438356164</v>
      </c>
      <c r="O14" s="64">
        <f>'2021'!G12</f>
        <v>13.641285076487584</v>
      </c>
      <c r="P14" s="64">
        <f>'2022'!G12</f>
        <v>14.105778590448786</v>
      </c>
      <c r="Q14" s="64">
        <f>'2023'!G12</f>
        <v>15.01990478016584</v>
      </c>
    </row>
    <row r="15" spans="1:17" x14ac:dyDescent="0.2">
      <c r="A15" s="59" t="s">
        <v>14</v>
      </c>
      <c r="B15" s="64">
        <v>186.9778846153846</v>
      </c>
      <c r="C15" s="64">
        <v>193.46851818961289</v>
      </c>
      <c r="D15" s="64">
        <v>199.06594530867218</v>
      </c>
      <c r="E15" s="64">
        <v>204.36563694267514</v>
      </c>
      <c r="F15" s="64">
        <v>147.84904172813486</v>
      </c>
      <c r="G15" s="64">
        <v>156.57213519009483</v>
      </c>
      <c r="H15" s="65">
        <v>161.73901565136791</v>
      </c>
      <c r="I15" s="64">
        <v>165.62075202700075</v>
      </c>
      <c r="J15" s="64">
        <v>228.40945437302426</v>
      </c>
      <c r="K15" s="64">
        <v>234.55348062292984</v>
      </c>
      <c r="L15" s="64">
        <v>202.87733519840398</v>
      </c>
      <c r="M15" s="64">
        <v>209.11058273952543</v>
      </c>
      <c r="N15" s="64">
        <f>'2020'!G13</f>
        <v>219.42000000000002</v>
      </c>
      <c r="O15" s="64">
        <f>'2021'!G13</f>
        <v>225.38717687544749</v>
      </c>
      <c r="P15" s="64">
        <f>'2022'!G13</f>
        <v>240.55552114177732</v>
      </c>
      <c r="Q15" s="64">
        <f>'2023'!G13</f>
        <v>247.33519128620441</v>
      </c>
    </row>
    <row r="16" spans="1:17" x14ac:dyDescent="0.2">
      <c r="A16" s="59" t="s">
        <v>15</v>
      </c>
      <c r="B16" s="64">
        <v>20.464664728682177</v>
      </c>
      <c r="C16" s="64">
        <v>21.046729684847858</v>
      </c>
      <c r="D16" s="64">
        <v>21.813577166780416</v>
      </c>
      <c r="E16" s="64">
        <v>22.746728921903166</v>
      </c>
      <c r="F16" s="64">
        <v>30.977720148401815</v>
      </c>
      <c r="G16" s="64">
        <v>31.742452268052816</v>
      </c>
      <c r="H16" s="65">
        <v>32.896961328517186</v>
      </c>
      <c r="I16" s="64">
        <v>33.155507806024239</v>
      </c>
      <c r="J16" s="64">
        <v>28.195823135464231</v>
      </c>
      <c r="K16" s="64">
        <v>28.713938224318774</v>
      </c>
      <c r="L16" s="64">
        <v>29.505717307287753</v>
      </c>
      <c r="M16" s="64">
        <v>29.963714792508071</v>
      </c>
      <c r="N16" s="64">
        <f>'2020'!G14</f>
        <v>31.222401373063629</v>
      </c>
      <c r="O16" s="64">
        <f>'2021'!G14</f>
        <v>31.729056711160432</v>
      </c>
      <c r="P16" s="64">
        <f>'2022'!G14</f>
        <v>37.578833490254908</v>
      </c>
      <c r="Q16" s="64">
        <f>'2023'!G14</f>
        <v>40.824620999733774</v>
      </c>
    </row>
    <row r="17" spans="1:17" x14ac:dyDescent="0.2">
      <c r="A17" s="59" t="s">
        <v>16</v>
      </c>
      <c r="B17" s="64">
        <v>0</v>
      </c>
      <c r="C17" s="64">
        <v>0</v>
      </c>
      <c r="D17" s="64">
        <v>0</v>
      </c>
      <c r="E17" s="64">
        <v>0</v>
      </c>
      <c r="F17" s="64">
        <v>55.932234243424382</v>
      </c>
      <c r="G17" s="64">
        <v>55.066480719493526</v>
      </c>
      <c r="H17" s="65">
        <v>54.656386944999994</v>
      </c>
      <c r="I17" s="64">
        <v>52.195824298038758</v>
      </c>
      <c r="J17" s="64">
        <v>55.421795836351713</v>
      </c>
      <c r="K17" s="64">
        <v>59.895632906511558</v>
      </c>
      <c r="L17" s="64">
        <v>59.904906249256342</v>
      </c>
      <c r="M17" s="64">
        <v>61.725840816299787</v>
      </c>
      <c r="N17" s="64">
        <f>'2020'!G15</f>
        <v>64.934563393620778</v>
      </c>
      <c r="O17" s="64">
        <f>'2021'!G15</f>
        <v>69.077851496869343</v>
      </c>
      <c r="P17" s="64">
        <f>'2022'!G15</f>
        <v>78.755634529951109</v>
      </c>
      <c r="Q17" s="64">
        <f>'2023'!G15</f>
        <v>80.531289671260026</v>
      </c>
    </row>
    <row r="18" spans="1:17" x14ac:dyDescent="0.2">
      <c r="A18" s="59" t="s">
        <v>17</v>
      </c>
      <c r="B18" s="64">
        <v>24.966318574836016</v>
      </c>
      <c r="C18" s="64">
        <v>26.672902474201567</v>
      </c>
      <c r="D18" s="64">
        <v>28.068285780153399</v>
      </c>
      <c r="E18" s="64">
        <v>31.561763409442875</v>
      </c>
      <c r="F18" s="64">
        <v>1.2799899543378996</v>
      </c>
      <c r="G18" s="64">
        <v>1.3065976195304352</v>
      </c>
      <c r="H18" s="65">
        <v>1.4045622050120445</v>
      </c>
      <c r="I18" s="64">
        <v>1.4166565982813788</v>
      </c>
      <c r="J18" s="64">
        <v>4.0911132420091327</v>
      </c>
      <c r="K18" s="64">
        <v>4.351348730764637</v>
      </c>
      <c r="L18" s="64">
        <v>4.5020063811857796</v>
      </c>
      <c r="M18" s="64">
        <v>4.9219214234067641</v>
      </c>
      <c r="N18" s="64">
        <f>'2020'!G16</f>
        <v>5.9589041095890414</v>
      </c>
      <c r="O18" s="64">
        <f>'2021'!G16</f>
        <v>6.303650743335024</v>
      </c>
      <c r="P18" s="64">
        <f>'2022'!G16</f>
        <v>16.151788536529505</v>
      </c>
      <c r="Q18" s="64">
        <f>'2023'!G16</f>
        <v>16.244970542809003</v>
      </c>
    </row>
    <row r="19" spans="1:17" x14ac:dyDescent="0.2">
      <c r="A19" s="59" t="s">
        <v>18</v>
      </c>
      <c r="B19" s="64">
        <v>70.012540697674424</v>
      </c>
      <c r="C19" s="64">
        <v>72.882674456928413</v>
      </c>
      <c r="D19" s="64">
        <v>82.81855288622188</v>
      </c>
      <c r="E19" s="64">
        <v>85.847734557282863</v>
      </c>
      <c r="F19" s="64">
        <v>76.890712785388132</v>
      </c>
      <c r="G19" s="64">
        <v>82.139054729956186</v>
      </c>
      <c r="H19" s="65">
        <v>83.084032092726673</v>
      </c>
      <c r="I19" s="64">
        <v>84.626351353783136</v>
      </c>
      <c r="J19" s="64">
        <v>81.187696803652969</v>
      </c>
      <c r="K19" s="64">
        <v>83.411713029645128</v>
      </c>
      <c r="L19" s="64">
        <v>85.138297056414359</v>
      </c>
      <c r="M19" s="64">
        <v>86.391307174113749</v>
      </c>
      <c r="N19" s="64">
        <f>'2020'!G17</f>
        <v>85.051961187214602</v>
      </c>
      <c r="O19" s="64">
        <f>'2021'!G17</f>
        <v>86.164927821541028</v>
      </c>
      <c r="P19" s="64">
        <f>'2022'!G17</f>
        <v>99.616874017465449</v>
      </c>
      <c r="Q19" s="64">
        <f>'2023'!G17</f>
        <v>105.89392808497223</v>
      </c>
    </row>
    <row r="20" spans="1:17" x14ac:dyDescent="0.2">
      <c r="A20" s="59" t="s">
        <v>19</v>
      </c>
      <c r="B20" s="64">
        <v>69.400000000000006</v>
      </c>
      <c r="C20" s="58">
        <v>71.62</v>
      </c>
      <c r="D20" s="64">
        <v>71.176345984112984</v>
      </c>
      <c r="E20" s="64">
        <v>76.607472786113561</v>
      </c>
      <c r="F20" s="64">
        <v>82.668562240940417</v>
      </c>
      <c r="G20" s="64">
        <v>86.884658915228371</v>
      </c>
      <c r="H20" s="65">
        <v>91.326126659239975</v>
      </c>
      <c r="I20" s="64">
        <v>92.422040179150855</v>
      </c>
      <c r="J20" s="64">
        <v>91.965913746045828</v>
      </c>
      <c r="K20" s="64">
        <v>91.046254608585372</v>
      </c>
      <c r="L20" s="64">
        <v>90.135792062499519</v>
      </c>
      <c r="M20" s="64">
        <v>89.234434141874516</v>
      </c>
      <c r="N20" s="64">
        <f>'2020'!G18</f>
        <v>91.643763863705118</v>
      </c>
      <c r="O20" s="64">
        <f>'2021'!G18</f>
        <v>93.018420321660685</v>
      </c>
      <c r="P20" s="64">
        <f>'2022'!G18</f>
        <v>96.832175554848774</v>
      </c>
      <c r="Q20" s="64">
        <f>'2023'!G18</f>
        <v>107.58054704143699</v>
      </c>
    </row>
    <row r="21" spans="1:17" x14ac:dyDescent="0.2">
      <c r="A21" s="60" t="s">
        <v>20</v>
      </c>
      <c r="B21" s="66">
        <v>282.69380664194932</v>
      </c>
      <c r="C21" s="66">
        <v>295.49273585465147</v>
      </c>
      <c r="D21" s="66">
        <v>308.89558591368109</v>
      </c>
      <c r="E21" s="66">
        <v>325.89563270074598</v>
      </c>
      <c r="F21" s="67">
        <f>F22-F20-F15</f>
        <v>361.99399173276385</v>
      </c>
      <c r="G21" s="67">
        <v>375.15027359377387</v>
      </c>
      <c r="H21" s="68">
        <v>383.35977168494867</v>
      </c>
      <c r="I21" s="64">
        <v>384.13733595190172</v>
      </c>
      <c r="J21" s="68">
        <v>372.20738867942129</v>
      </c>
      <c r="K21" s="67">
        <f>SUM(K4:K20)-K20-K15</f>
        <v>385.94029501263577</v>
      </c>
      <c r="L21" s="67">
        <f>SUM(L4:L19)-L15</f>
        <v>389.9779366974883</v>
      </c>
      <c r="M21" s="67">
        <v>398.08241503911984</v>
      </c>
      <c r="N21" s="67">
        <f>'2020'!G19</f>
        <v>396.63910411535988</v>
      </c>
      <c r="O21" s="67">
        <f>'2021'!G19</f>
        <v>410.73629685925073</v>
      </c>
      <c r="P21" s="67">
        <f>'2022'!G19</f>
        <v>489.77271001091827</v>
      </c>
      <c r="Q21" s="67">
        <f>'2023'!G19</f>
        <v>543.39101629575612</v>
      </c>
    </row>
    <row r="22" spans="1:17" x14ac:dyDescent="0.2">
      <c r="A22" s="59" t="s">
        <v>21</v>
      </c>
      <c r="B22" s="63">
        <v>539.0716912573339</v>
      </c>
      <c r="C22" s="63">
        <v>560.58125404426437</v>
      </c>
      <c r="D22" s="63">
        <v>579.13787720646621</v>
      </c>
      <c r="E22" s="63">
        <v>606.86874242953468</v>
      </c>
      <c r="F22" s="64">
        <f>SUM(F4:F20)</f>
        <v>592.51159570183916</v>
      </c>
      <c r="G22" s="64">
        <v>618.60706769909712</v>
      </c>
      <c r="H22" s="69">
        <v>636.42491399555661</v>
      </c>
      <c r="I22" s="64">
        <v>642.18012815805332</v>
      </c>
      <c r="J22" s="69">
        <v>692.58275679849135</v>
      </c>
      <c r="K22" s="64">
        <f>SUM(K4:K20)</f>
        <v>711.54003024415101</v>
      </c>
      <c r="L22" s="64">
        <f>SUM(L4:L20)</f>
        <v>682.99106395839181</v>
      </c>
      <c r="M22" s="64">
        <v>696.42743192051978</v>
      </c>
      <c r="N22" s="64">
        <f>'2020'!G20</f>
        <v>707.70286797906499</v>
      </c>
      <c r="O22" s="64">
        <f>'2021'!G20</f>
        <v>729.14189405635886</v>
      </c>
      <c r="P22" s="64">
        <f>'2022'!G20</f>
        <v>827.16040670754433</v>
      </c>
      <c r="Q22" s="64">
        <f>'2023'!G20</f>
        <v>898.30675462339741</v>
      </c>
    </row>
    <row r="23" spans="1:17" x14ac:dyDescent="0.2">
      <c r="A23" s="70"/>
      <c r="C23" s="71">
        <f>C21/B21-1</f>
        <v>4.5274883679757627E-2</v>
      </c>
      <c r="D23" s="71">
        <f t="shared" ref="D23:Q23" si="0">D21/C21-1</f>
        <v>4.5357629588641757E-2</v>
      </c>
      <c r="E23" s="71">
        <f t="shared" si="0"/>
        <v>5.5034929478776862E-2</v>
      </c>
      <c r="F23" s="71">
        <f t="shared" si="0"/>
        <v>0.11076662406570281</v>
      </c>
      <c r="G23" s="71">
        <f t="shared" si="0"/>
        <v>3.6343923273517875E-2</v>
      </c>
      <c r="H23" s="71">
        <f t="shared" si="0"/>
        <v>2.1883225653899885E-2</v>
      </c>
      <c r="I23" s="71">
        <f t="shared" si="0"/>
        <v>2.0282886322042781E-3</v>
      </c>
      <c r="J23" s="71">
        <f t="shared" si="0"/>
        <v>-3.1056463811094392E-2</v>
      </c>
      <c r="K23" s="71">
        <f t="shared" si="0"/>
        <v>3.6895845571304653E-2</v>
      </c>
      <c r="L23" s="71">
        <f t="shared" si="0"/>
        <v>1.0461829814169432E-2</v>
      </c>
      <c r="M23" s="71">
        <f t="shared" si="0"/>
        <v>2.0781889381394247E-2</v>
      </c>
      <c r="N23" s="71">
        <f t="shared" si="0"/>
        <v>-3.6256585803171593E-3</v>
      </c>
      <c r="O23" s="71">
        <f t="shared" si="0"/>
        <v>3.5541610995043937E-2</v>
      </c>
      <c r="P23" s="71">
        <f t="shared" si="0"/>
        <v>0.19242617162405629</v>
      </c>
      <c r="Q23" s="71">
        <f t="shared" si="0"/>
        <v>0.10947589604092589</v>
      </c>
    </row>
    <row r="24" spans="1:17" x14ac:dyDescent="0.2">
      <c r="A24" s="59" t="s">
        <v>22</v>
      </c>
      <c r="L24" s="64"/>
      <c r="Q24" s="64"/>
    </row>
    <row r="25" spans="1:17" ht="16" x14ac:dyDescent="0.2">
      <c r="A25" s="72" t="s">
        <v>23</v>
      </c>
      <c r="B25" s="63">
        <v>267.14438356502626</v>
      </c>
      <c r="C25" s="63">
        <v>279.51680844349687</v>
      </c>
      <c r="D25" s="63">
        <v>292.64731236139068</v>
      </c>
      <c r="E25" s="63">
        <v>309.61652750983643</v>
      </c>
      <c r="F25" s="64">
        <f>F22-F20-F15-F9</f>
        <v>345.26910588801496</v>
      </c>
      <c r="G25" s="64">
        <v>358.27319128783779</v>
      </c>
      <c r="H25" s="69">
        <v>366.3257325135674</v>
      </c>
      <c r="I25" s="64">
        <v>366.90883227902685</v>
      </c>
      <c r="J25" s="69">
        <v>354.4885570747843</v>
      </c>
      <c r="K25" s="64">
        <f>K22-K20-K9-K15</f>
        <v>367.55391917370963</v>
      </c>
      <c r="L25" s="64">
        <f>L21-L9</f>
        <v>370.69517330233538</v>
      </c>
      <c r="M25" s="64">
        <v>377.89568999120968</v>
      </c>
      <c r="N25" s="64">
        <f>'2020'!G22</f>
        <v>375.66404041678931</v>
      </c>
      <c r="O25" s="64">
        <f>'2021'!G22</f>
        <v>388.91948203764167</v>
      </c>
      <c r="P25" s="64">
        <f>'2022'!G22</f>
        <v>469.95707604693888</v>
      </c>
      <c r="Q25" s="64">
        <f>'2023'!G22</f>
        <v>519.2603829624228</v>
      </c>
    </row>
    <row r="26" spans="1:17" ht="32" x14ac:dyDescent="0.2">
      <c r="A26" s="72" t="s">
        <v>24</v>
      </c>
      <c r="B26" s="63">
        <v>259.3847681804109</v>
      </c>
      <c r="C26" s="63">
        <v>271.39210286528123</v>
      </c>
      <c r="D26" s="63">
        <v>284.52260678317504</v>
      </c>
      <c r="E26" s="63">
        <v>301.12286834972844</v>
      </c>
      <c r="F26" s="64">
        <f>F22-F20-F9-F15-F8</f>
        <v>336.27843679269012</v>
      </c>
      <c r="G26" s="64">
        <v>348.87684094841796</v>
      </c>
      <c r="H26" s="69">
        <v>356.70142795127509</v>
      </c>
      <c r="I26" s="64">
        <v>357.34827762652094</v>
      </c>
      <c r="J26" s="69">
        <v>344.61855707478429</v>
      </c>
      <c r="K26" s="64">
        <f>K22-K20-K9-K8-K15</f>
        <v>357.51086478040423</v>
      </c>
      <c r="L26" s="64">
        <f>L25-L8</f>
        <v>360.38628990312588</v>
      </c>
      <c r="M26" s="64">
        <v>367.26495876591321</v>
      </c>
      <c r="N26" s="64">
        <f>'2020'!G23</f>
        <v>364.94404041678928</v>
      </c>
      <c r="O26" s="64">
        <f>'2021'!G23</f>
        <v>378.01640803384663</v>
      </c>
      <c r="P26" s="64">
        <f>'2022'!G23</f>
        <v>458.38356561050625</v>
      </c>
      <c r="Q26" s="64">
        <f>'2023'!G23</f>
        <v>506.71981370246073</v>
      </c>
    </row>
    <row r="27" spans="1:17" ht="16" x14ac:dyDescent="0.2">
      <c r="A27" s="72" t="s">
        <v>25</v>
      </c>
      <c r="B27" s="63">
        <v>336.54438356502624</v>
      </c>
      <c r="C27" s="63">
        <v>351.13680844349688</v>
      </c>
      <c r="D27" s="63">
        <v>363.82365834550365</v>
      </c>
      <c r="E27" s="63">
        <v>386.22400029594996</v>
      </c>
      <c r="F27" s="64">
        <f>F22-F9-F15</f>
        <v>427.93766812895541</v>
      </c>
      <c r="G27" s="64">
        <v>445.15785020306623</v>
      </c>
      <c r="H27" s="69">
        <v>457.65185917280735</v>
      </c>
      <c r="I27" s="64">
        <v>459.33087245817774</v>
      </c>
      <c r="J27" s="69">
        <v>446.45447082083012</v>
      </c>
      <c r="K27" s="64">
        <f>K22-K9-K15</f>
        <v>458.60017378229503</v>
      </c>
      <c r="L27" s="64">
        <f>L22-L15-L9</f>
        <v>460.83096536483487</v>
      </c>
      <c r="M27" s="64">
        <v>467.13012413308422</v>
      </c>
      <c r="N27" s="64">
        <f>'2020'!G24</f>
        <v>467.30780428049439</v>
      </c>
      <c r="O27" s="64">
        <f>'2021'!G24</f>
        <v>481.93790235930231</v>
      </c>
      <c r="P27" s="64">
        <f>'2022'!G24</f>
        <v>566.78925160178767</v>
      </c>
      <c r="Q27" s="64">
        <f>'2023'!G24</f>
        <v>626.84093000385963</v>
      </c>
    </row>
  </sheetData>
  <mergeCells count="1">
    <mergeCell ref="B1:K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7C6AE-8513-4D9E-A198-DD4555E93D17}">
  <dimension ref="A1:Q27"/>
  <sheetViews>
    <sheetView workbookViewId="0">
      <selection activeCell="Q21" sqref="Q21"/>
    </sheetView>
  </sheetViews>
  <sheetFormatPr baseColWidth="10" defaultColWidth="8.83203125" defaultRowHeight="15" x14ac:dyDescent="0.2"/>
  <cols>
    <col min="1" max="1" width="48.33203125" style="58" customWidth="1"/>
    <col min="2" max="16384" width="8.83203125" style="58"/>
  </cols>
  <sheetData>
    <row r="1" spans="1:17" x14ac:dyDescent="0.2">
      <c r="A1" s="56" t="s">
        <v>0</v>
      </c>
      <c r="B1" s="57" t="s">
        <v>30</v>
      </c>
      <c r="C1" s="57"/>
      <c r="D1" s="57"/>
      <c r="E1" s="57"/>
      <c r="F1" s="57"/>
      <c r="G1" s="57"/>
      <c r="H1" s="57"/>
      <c r="I1" s="57"/>
      <c r="J1" s="57"/>
      <c r="K1" s="57"/>
    </row>
    <row r="2" spans="1:17" x14ac:dyDescent="0.2">
      <c r="A2" s="59"/>
    </row>
    <row r="3" spans="1:17" x14ac:dyDescent="0.2">
      <c r="A3" s="60" t="s">
        <v>2</v>
      </c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61">
        <v>2017</v>
      </c>
      <c r="L3" s="61">
        <v>2018</v>
      </c>
      <c r="M3" s="61">
        <v>2019</v>
      </c>
      <c r="N3" s="61">
        <v>2020</v>
      </c>
      <c r="O3" s="61">
        <v>2021</v>
      </c>
      <c r="P3" s="62">
        <v>2022</v>
      </c>
      <c r="Q3" s="62">
        <v>2023</v>
      </c>
    </row>
    <row r="4" spans="1:17" x14ac:dyDescent="0.2">
      <c r="A4" s="59" t="s">
        <v>3</v>
      </c>
      <c r="B4" s="64">
        <v>85.722329570996735</v>
      </c>
      <c r="C4" s="64">
        <v>91.696782070782263</v>
      </c>
      <c r="D4" s="64">
        <v>94.219328681802807</v>
      </c>
      <c r="E4" s="64">
        <v>98.423573033503743</v>
      </c>
      <c r="F4" s="64">
        <v>110.29</v>
      </c>
      <c r="G4" s="64">
        <v>114.52962901009147</v>
      </c>
      <c r="H4" s="65">
        <v>115.91007757255724</v>
      </c>
      <c r="I4" s="64">
        <v>114.38682398638812</v>
      </c>
      <c r="J4" s="64">
        <v>105.05206540061867</v>
      </c>
      <c r="K4" s="64">
        <v>107.08248347138692</v>
      </c>
      <c r="L4" s="64">
        <v>109.99282612549035</v>
      </c>
      <c r="M4" s="64">
        <v>110.66152712043983</v>
      </c>
      <c r="N4" s="64">
        <f>'2020'!H2</f>
        <v>110.24000000000001</v>
      </c>
      <c r="O4" s="64">
        <f>'2021'!H2</f>
        <v>109.82085407677278</v>
      </c>
      <c r="P4" s="64">
        <f>'2022'!H2</f>
        <v>120.12426012471485</v>
      </c>
      <c r="Q4" s="64">
        <f>'2023'!H2</f>
        <v>141.9773498456054</v>
      </c>
    </row>
    <row r="5" spans="1:17" x14ac:dyDescent="0.2">
      <c r="A5" s="59" t="s">
        <v>4</v>
      </c>
      <c r="B5" s="64">
        <v>3.4815116279069769</v>
      </c>
      <c r="C5" s="64">
        <v>3.5728898858572915</v>
      </c>
      <c r="D5" s="64">
        <v>3.729755895338664</v>
      </c>
      <c r="E5" s="64">
        <v>3.9444948015219028</v>
      </c>
      <c r="F5" s="64">
        <v>6.5278356164383569</v>
      </c>
      <c r="G5" s="64">
        <v>6.6935290923315289</v>
      </c>
      <c r="H5" s="65">
        <v>6.7836858365675203</v>
      </c>
      <c r="I5" s="64">
        <v>6.8738425808035108</v>
      </c>
      <c r="J5" s="64">
        <v>4.3099999999999996</v>
      </c>
      <c r="K5" s="64">
        <v>4.4213734513274341</v>
      </c>
      <c r="L5" s="64">
        <v>4.4733431768538967</v>
      </c>
      <c r="M5" s="64">
        <v>4.4965099025003363</v>
      </c>
      <c r="N5" s="64">
        <f>'2020'!H3</f>
        <v>5.3590136986301369</v>
      </c>
      <c r="O5" s="64">
        <f>'2021'!H3</f>
        <v>5.4002503211719368</v>
      </c>
      <c r="P5" s="64">
        <f>'2022'!H3</f>
        <v>5.4856497272979672</v>
      </c>
      <c r="Q5" s="64">
        <f>'2023'!H3</f>
        <v>5.8826531201912449</v>
      </c>
    </row>
    <row r="6" spans="1:17" x14ac:dyDescent="0.2">
      <c r="A6" s="59" t="s">
        <v>5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'2020'!H4</f>
        <v>0</v>
      </c>
      <c r="O6" s="64">
        <f>'2021'!H4</f>
        <v>0</v>
      </c>
      <c r="P6" s="64">
        <f>'2022'!H4</f>
        <v>0</v>
      </c>
      <c r="Q6" s="64">
        <f>'2023'!H4</f>
        <v>0</v>
      </c>
    </row>
    <row r="7" spans="1:17" x14ac:dyDescent="0.2">
      <c r="A7" s="59" t="s">
        <v>6</v>
      </c>
      <c r="B7" s="64">
        <v>38.793610269575382</v>
      </c>
      <c r="C7" s="64">
        <v>36.769595820727972</v>
      </c>
      <c r="D7" s="64">
        <v>39.215279946418597</v>
      </c>
      <c r="E7" s="64">
        <v>43.474143682535022</v>
      </c>
      <c r="F7" s="64">
        <v>40.459296803652968</v>
      </c>
      <c r="G7" s="64">
        <v>43.094023535737428</v>
      </c>
      <c r="H7" s="65">
        <v>46.739330384237817</v>
      </c>
      <c r="I7" s="64">
        <v>50.13199220363424</v>
      </c>
      <c r="J7" s="64">
        <v>48.532566210045658</v>
      </c>
      <c r="K7" s="64">
        <v>51.334196901532835</v>
      </c>
      <c r="L7" s="64">
        <v>48.523616438356171</v>
      </c>
      <c r="M7" s="64">
        <v>48.577435478679504</v>
      </c>
      <c r="N7" s="64">
        <f>'2020'!H5</f>
        <v>50.193721004566214</v>
      </c>
      <c r="O7" s="64">
        <f>'2021'!H5</f>
        <v>52.174699298630138</v>
      </c>
      <c r="P7" s="64">
        <f>'2022'!H5</f>
        <v>53.728613242009132</v>
      </c>
      <c r="Q7" s="64">
        <f>'2023'!H5</f>
        <v>59.557629258280912</v>
      </c>
    </row>
    <row r="8" spans="1:17" x14ac:dyDescent="0.2">
      <c r="A8" s="59" t="s">
        <v>7</v>
      </c>
      <c r="B8" s="64">
        <v>8.2349999999999994</v>
      </c>
      <c r="C8" s="64">
        <v>8.6224570575056028</v>
      </c>
      <c r="D8" s="64">
        <v>8.6224570575056028</v>
      </c>
      <c r="E8" s="64">
        <v>9.0140141896937998</v>
      </c>
      <c r="F8" s="64">
        <v>9.5467929568913181</v>
      </c>
      <c r="G8" s="64">
        <v>9.9775678861880905</v>
      </c>
      <c r="H8" s="65">
        <v>10.219622370269134</v>
      </c>
      <c r="I8" s="64">
        <v>10.151929167093925</v>
      </c>
      <c r="J8" s="64">
        <v>9.8699999999999992</v>
      </c>
      <c r="K8" s="64">
        <v>10.043054393305438</v>
      </c>
      <c r="L8" s="64">
        <v>10.308883399209487</v>
      </c>
      <c r="M8" s="64">
        <v>10.630731225296444</v>
      </c>
      <c r="N8" s="64">
        <f>'2020'!H6</f>
        <v>10.72</v>
      </c>
      <c r="O8" s="64">
        <f>'2021'!H6</f>
        <v>10.903074003795068</v>
      </c>
      <c r="P8" s="64">
        <f>'2022'!H6</f>
        <v>11.573510436432638</v>
      </c>
      <c r="Q8" s="64">
        <f>'2023'!H6</f>
        <v>12.54056925996205</v>
      </c>
    </row>
    <row r="9" spans="1:17" x14ac:dyDescent="0.2">
      <c r="A9" s="59" t="s">
        <v>8</v>
      </c>
      <c r="B9" s="64">
        <v>15.549423076923079</v>
      </c>
      <c r="C9" s="64">
        <v>15.975927411154608</v>
      </c>
      <c r="D9" s="64">
        <v>16.248273552290406</v>
      </c>
      <c r="E9" s="64">
        <v>16.279105190909554</v>
      </c>
      <c r="F9" s="64">
        <v>16.724885844748858</v>
      </c>
      <c r="G9" s="64">
        <v>16.877082305936074</v>
      </c>
      <c r="H9" s="65">
        <v>17.034039171381281</v>
      </c>
      <c r="I9" s="64">
        <v>17.228503672874851</v>
      </c>
      <c r="J9" s="64">
        <v>17.718831604636975</v>
      </c>
      <c r="K9" s="64">
        <v>18.386375838926174</v>
      </c>
      <c r="L9" s="64">
        <v>19.282763395152948</v>
      </c>
      <c r="M9" s="64">
        <v>20.186725047910187</v>
      </c>
      <c r="N9" s="64">
        <f>'2020'!H7</f>
        <v>20.975063698570573</v>
      </c>
      <c r="O9" s="64">
        <f>'2021'!H7</f>
        <v>21.816814821609032</v>
      </c>
      <c r="P9" s="64">
        <f>'2022'!H7</f>
        <v>19.815633963979373</v>
      </c>
      <c r="Q9" s="64">
        <f>'2023'!H7</f>
        <v>24.130633333333332</v>
      </c>
    </row>
    <row r="10" spans="1:17" x14ac:dyDescent="0.2">
      <c r="A10" s="59" t="s">
        <v>9</v>
      </c>
      <c r="B10" s="64">
        <v>2.1428846153846157</v>
      </c>
      <c r="C10" s="64">
        <v>2.2022966652125446</v>
      </c>
      <c r="D10" s="64">
        <v>2.2806125490766331</v>
      </c>
      <c r="E10" s="64">
        <v>2.3974112379429022</v>
      </c>
      <c r="F10" s="64">
        <v>2.9449863013698629</v>
      </c>
      <c r="G10" s="64">
        <v>2.8460092624744928</v>
      </c>
      <c r="H10" s="65">
        <v>2.8183292431223976</v>
      </c>
      <c r="I10" s="64">
        <v>2.8611074548483626</v>
      </c>
      <c r="J10" s="64">
        <v>1.9216438356164385</v>
      </c>
      <c r="K10" s="64">
        <v>2.0635616438356168</v>
      </c>
      <c r="L10" s="64">
        <v>2.120310021629416</v>
      </c>
      <c r="M10" s="64">
        <v>2.0896070656092283</v>
      </c>
      <c r="N10" s="64">
        <f>'2020'!H8</f>
        <v>1.5616712328767126</v>
      </c>
      <c r="O10" s="64">
        <f>'2021'!H8</f>
        <v>1.4639059827130962</v>
      </c>
      <c r="P10" s="64">
        <f>'2022'!H8</f>
        <v>1.6362815553699988</v>
      </c>
      <c r="Q10" s="64">
        <f>'2023'!H8</f>
        <v>1.9295773058608476</v>
      </c>
    </row>
    <row r="11" spans="1:17" x14ac:dyDescent="0.2">
      <c r="A11" s="59" t="s">
        <v>10</v>
      </c>
      <c r="B11" s="64">
        <v>17.740192307692308</v>
      </c>
      <c r="C11" s="64">
        <v>19.819005501379351</v>
      </c>
      <c r="D11" s="64">
        <v>19.271560034002697</v>
      </c>
      <c r="E11" s="64">
        <v>20.714152819657407</v>
      </c>
      <c r="F11" s="64">
        <v>28.690410958904106</v>
      </c>
      <c r="G11" s="64">
        <v>30.77412382712664</v>
      </c>
      <c r="H11" s="65">
        <v>32.163265739275005</v>
      </c>
      <c r="I11" s="64">
        <v>30.987125586989393</v>
      </c>
      <c r="J11" s="64">
        <v>18.823955068493149</v>
      </c>
      <c r="K11" s="64">
        <v>19.44161609417808</v>
      </c>
      <c r="L11" s="64">
        <v>20.426825593536179</v>
      </c>
      <c r="M11" s="64">
        <v>22.557470559751916</v>
      </c>
      <c r="N11" s="64">
        <f>'2020'!H9</f>
        <v>19.947123287671229</v>
      </c>
      <c r="O11" s="64">
        <f>'2021'!H9</f>
        <v>20.429565339280021</v>
      </c>
      <c r="P11" s="64">
        <f>'2022'!H9</f>
        <v>48.810477522684934</v>
      </c>
      <c r="Q11" s="64">
        <f>'2023'!H9</f>
        <v>61.946403210136992</v>
      </c>
    </row>
    <row r="12" spans="1:17" x14ac:dyDescent="0.2">
      <c r="A12" s="59" t="s">
        <v>11</v>
      </c>
      <c r="B12" s="64">
        <v>2</v>
      </c>
      <c r="C12" s="64">
        <v>2.0692548728025915</v>
      </c>
      <c r="D12" s="64">
        <v>2.1286313665091083</v>
      </c>
      <c r="E12" s="64">
        <v>2.1672839488918272</v>
      </c>
      <c r="F12" s="64">
        <v>1.5515057779200001</v>
      </c>
      <c r="G12" s="64">
        <v>1.5864839557580148</v>
      </c>
      <c r="H12" s="65">
        <v>1.5238479017486104</v>
      </c>
      <c r="I12" s="64">
        <v>1.6307388547980337</v>
      </c>
      <c r="J12" s="64">
        <v>1.9178082191780821</v>
      </c>
      <c r="K12" s="64">
        <v>1.9203596270084744</v>
      </c>
      <c r="L12" s="64">
        <v>1.919720291181251</v>
      </c>
      <c r="M12" s="64">
        <v>1.9235444351875881</v>
      </c>
      <c r="N12" s="64">
        <f>'2020'!H10</f>
        <v>1.9178082191780821</v>
      </c>
      <c r="O12" s="64">
        <f>'2021'!H10</f>
        <v>1.9422508729519203</v>
      </c>
      <c r="P12" s="64">
        <f>'2022'!H10</f>
        <v>2.0889067955949683</v>
      </c>
      <c r="Q12" s="64">
        <f>'2023'!H10</f>
        <v>2.1941982272361193</v>
      </c>
    </row>
    <row r="13" spans="1:17" x14ac:dyDescent="0.2">
      <c r="A13" s="59" t="s">
        <v>12</v>
      </c>
      <c r="B13" s="64">
        <v>23.556610720674687</v>
      </c>
      <c r="C13" s="64">
        <v>24.885049095742243</v>
      </c>
      <c r="D13" s="64">
        <v>25.688290903922628</v>
      </c>
      <c r="E13" s="64">
        <v>27.263880604584148</v>
      </c>
      <c r="F13" s="64">
        <v>27.621891913064104</v>
      </c>
      <c r="G13" s="64">
        <v>28.083497653929324</v>
      </c>
      <c r="H13" s="65">
        <v>28.947147104580385</v>
      </c>
      <c r="I13" s="64">
        <v>29.244957259977305</v>
      </c>
      <c r="J13" s="64">
        <v>27.910945205451771</v>
      </c>
      <c r="K13" s="64">
        <v>28.864686046643087</v>
      </c>
      <c r="L13" s="64">
        <v>29.032225434403859</v>
      </c>
      <c r="M13" s="64">
        <v>29.076127918777676</v>
      </c>
      <c r="N13" s="64">
        <f>'2020'!H11</f>
        <v>24.620109252038851</v>
      </c>
      <c r="O13" s="64">
        <f>'2021'!H11</f>
        <v>25.817921822240962</v>
      </c>
      <c r="P13" s="64">
        <f>'2022'!H11</f>
        <v>34.57058522250157</v>
      </c>
      <c r="Q13" s="64">
        <f>'2023'!H11</f>
        <v>37.357029874583183</v>
      </c>
    </row>
    <row r="14" spans="1:17" x14ac:dyDescent="0.2">
      <c r="A14" s="59" t="s">
        <v>13</v>
      </c>
      <c r="B14" s="64">
        <v>12.777331395348851</v>
      </c>
      <c r="C14" s="64">
        <v>13.097864548896705</v>
      </c>
      <c r="D14" s="64">
        <v>9.9684302219989327</v>
      </c>
      <c r="E14" s="64">
        <v>10.216036124477286</v>
      </c>
      <c r="F14" s="64">
        <v>8.7467013698630183</v>
      </c>
      <c r="G14" s="64">
        <v>9.3366659966379348</v>
      </c>
      <c r="H14" s="65">
        <v>10.150986052900038</v>
      </c>
      <c r="I14" s="64">
        <v>10.470954092392551</v>
      </c>
      <c r="J14" s="64">
        <v>19.66765205479452</v>
      </c>
      <c r="K14" s="64">
        <v>20.112654567903743</v>
      </c>
      <c r="L14" s="64">
        <v>19.786304233874041</v>
      </c>
      <c r="M14" s="64">
        <v>20.403665945833776</v>
      </c>
      <c r="N14" s="64">
        <f>'2020'!H12</f>
        <v>16.131021917808219</v>
      </c>
      <c r="O14" s="64">
        <f>'2021'!H12</f>
        <v>16.342561547430797</v>
      </c>
      <c r="P14" s="64">
        <f>'2022'!H12</f>
        <v>16.876496615914963</v>
      </c>
      <c r="Q14" s="64">
        <f>'2023'!H12</f>
        <v>18.008206343137296</v>
      </c>
    </row>
    <row r="15" spans="1:17" x14ac:dyDescent="0.2">
      <c r="A15" s="59" t="s">
        <v>14</v>
      </c>
      <c r="B15" s="64">
        <v>186.9778846153846</v>
      </c>
      <c r="C15" s="64">
        <v>193.46851818961289</v>
      </c>
      <c r="D15" s="64">
        <v>199.06594530867218</v>
      </c>
      <c r="E15" s="64">
        <v>204.36563694267514</v>
      </c>
      <c r="F15" s="64">
        <v>147.84904172813486</v>
      </c>
      <c r="G15" s="64">
        <v>156.57213519009483</v>
      </c>
      <c r="H15" s="65">
        <v>161.73901565136791</v>
      </c>
      <c r="I15" s="64">
        <v>165.62075202700075</v>
      </c>
      <c r="J15" s="64">
        <v>228.40945437302426</v>
      </c>
      <c r="K15" s="64">
        <v>234.55348062292984</v>
      </c>
      <c r="L15" s="64">
        <v>202.87733519840398</v>
      </c>
      <c r="M15" s="64">
        <v>209.11058273952543</v>
      </c>
      <c r="N15" s="64">
        <f>'2020'!H13</f>
        <v>219.42000000000002</v>
      </c>
      <c r="O15" s="64">
        <f>'2021'!H13</f>
        <v>225.38717687544749</v>
      </c>
      <c r="P15" s="64">
        <f>'2022'!H13</f>
        <v>240.55552114177732</v>
      </c>
      <c r="Q15" s="64">
        <f>'2023'!H13</f>
        <v>247.33519128620441</v>
      </c>
    </row>
    <row r="16" spans="1:17" x14ac:dyDescent="0.2">
      <c r="A16" s="59" t="s">
        <v>15</v>
      </c>
      <c r="B16" s="64">
        <v>26.919754472271915</v>
      </c>
      <c r="C16" s="64">
        <v>27.685417917758656</v>
      </c>
      <c r="D16" s="64">
        <v>28.694149123717381</v>
      </c>
      <c r="E16" s="64">
        <v>29.921641314100881</v>
      </c>
      <c r="F16" s="64">
        <v>43.811034695042402</v>
      </c>
      <c r="G16" s="64">
        <v>44.89257669574291</v>
      </c>
      <c r="H16" s="65">
        <v>45.629099454436904</v>
      </c>
      <c r="I16" s="64">
        <v>45.98771138877192</v>
      </c>
      <c r="J16" s="64">
        <v>39.399464753207212</v>
      </c>
      <c r="K16" s="64">
        <v>40.123453447679971</v>
      </c>
      <c r="L16" s="64">
        <v>42.079497448471251</v>
      </c>
      <c r="M16" s="64">
        <v>42.716210267291395</v>
      </c>
      <c r="N16" s="64">
        <f>'2020'!H14</f>
        <v>42.837266099091032</v>
      </c>
      <c r="O16" s="64">
        <f>'2021'!H14</f>
        <v>43.434165995675833</v>
      </c>
      <c r="P16" s="64">
        <f>'2022'!H14</f>
        <v>50.767647024409435</v>
      </c>
      <c r="Q16" s="64">
        <f>'2023'!H14</f>
        <v>55.201083632572441</v>
      </c>
    </row>
    <row r="17" spans="1:17" x14ac:dyDescent="0.2">
      <c r="A17" s="59" t="s">
        <v>16</v>
      </c>
      <c r="B17" s="64">
        <v>0</v>
      </c>
      <c r="C17" s="64">
        <v>0</v>
      </c>
      <c r="D17" s="64">
        <v>0</v>
      </c>
      <c r="E17" s="64">
        <v>0</v>
      </c>
      <c r="F17" s="64">
        <v>60.088504668081903</v>
      </c>
      <c r="G17" s="64">
        <v>59.158417834115625</v>
      </c>
      <c r="H17" s="65">
        <v>58.71785038644741</v>
      </c>
      <c r="I17" s="64">
        <v>56.074445700438105</v>
      </c>
      <c r="J17" s="64">
        <v>58.208397381971473</v>
      </c>
      <c r="K17" s="64">
        <v>62.907178467503357</v>
      </c>
      <c r="L17" s="64">
        <v>62.993907759765875</v>
      </c>
      <c r="M17" s="64">
        <v>64.925062874759803</v>
      </c>
      <c r="N17" s="64">
        <f>'2020'!H15</f>
        <v>66.626383296795964</v>
      </c>
      <c r="O17" s="64">
        <f>'2021'!H15</f>
        <v>70.976682691249408</v>
      </c>
      <c r="P17" s="64">
        <f>'2022'!H15</f>
        <v>80.967387862490455</v>
      </c>
      <c r="Q17" s="64">
        <f>'2023'!H15</f>
        <v>82.756169107527626</v>
      </c>
    </row>
    <row r="18" spans="1:17" x14ac:dyDescent="0.2">
      <c r="A18" s="59" t="s">
        <v>17</v>
      </c>
      <c r="B18" s="64">
        <v>36.159239713774596</v>
      </c>
      <c r="C18" s="64">
        <v>38.630920755729434</v>
      </c>
      <c r="D18" s="64">
        <v>40.651883490033683</v>
      </c>
      <c r="E18" s="64">
        <v>45.711559975917702</v>
      </c>
      <c r="F18" s="64">
        <v>7.4168547945205479</v>
      </c>
      <c r="G18" s="64">
        <v>7.5710319335562515</v>
      </c>
      <c r="H18" s="65">
        <v>8.1386841272786103</v>
      </c>
      <c r="I18" s="64">
        <v>8.2087646450221108</v>
      </c>
      <c r="J18" s="64">
        <v>14.153085844748858</v>
      </c>
      <c r="K18" s="64">
        <v>16.108479778300957</v>
      </c>
      <c r="L18" s="64">
        <v>15.635175002735641</v>
      </c>
      <c r="M18" s="64">
        <v>17.194472968597275</v>
      </c>
      <c r="N18" s="64">
        <f>'2020'!H16</f>
        <v>16.431958904109589</v>
      </c>
      <c r="O18" s="64">
        <f>'2021'!H16</f>
        <v>17.310224733927232</v>
      </c>
      <c r="P18" s="64">
        <f>'2022'!H16</f>
        <v>28.511957681299343</v>
      </c>
      <c r="Q18" s="64">
        <f>'2023'!H16</f>
        <v>29.102174704208061</v>
      </c>
    </row>
    <row r="19" spans="1:17" x14ac:dyDescent="0.2">
      <c r="A19" s="59" t="s">
        <v>18</v>
      </c>
      <c r="B19" s="64">
        <v>106.86684272510438</v>
      </c>
      <c r="C19" s="64">
        <v>111.24780262162756</v>
      </c>
      <c r="D19" s="64">
        <v>115.43595018871217</v>
      </c>
      <c r="E19" s="64">
        <v>119.65814983247496</v>
      </c>
      <c r="F19" s="64">
        <v>93.242085388127862</v>
      </c>
      <c r="G19" s="64">
        <v>99.606525643837202</v>
      </c>
      <c r="H19" s="65">
        <v>100.72108462889435</v>
      </c>
      <c r="I19" s="64">
        <v>102.59080694381845</v>
      </c>
      <c r="J19" s="64">
        <v>113.08019452054796</v>
      </c>
      <c r="K19" s="64">
        <v>116.1828635182457</v>
      </c>
      <c r="L19" s="64">
        <v>119.14974789454635</v>
      </c>
      <c r="M19" s="64">
        <v>121.08869257973448</v>
      </c>
      <c r="N19" s="64">
        <f>'2020'!H17</f>
        <v>120.96533378995433</v>
      </c>
      <c r="O19" s="64">
        <f>'2021'!H17</f>
        <v>122.46341553416163</v>
      </c>
      <c r="P19" s="64">
        <f>'2022'!H17</f>
        <v>147.28918594574813</v>
      </c>
      <c r="Q19" s="64">
        <f>'2023'!H17</f>
        <v>156.30019678403536</v>
      </c>
    </row>
    <row r="20" spans="1:17" x14ac:dyDescent="0.2">
      <c r="A20" s="59" t="s">
        <v>19</v>
      </c>
      <c r="B20" s="64">
        <v>75.25</v>
      </c>
      <c r="C20" s="58">
        <v>77.58</v>
      </c>
      <c r="D20" s="64">
        <v>77.253428801936252</v>
      </c>
      <c r="E20" s="64">
        <v>83.162531934919983</v>
      </c>
      <c r="F20" s="64">
        <v>92.799681268627182</v>
      </c>
      <c r="G20" s="64">
        <v>97.532465013327169</v>
      </c>
      <c r="H20" s="65">
        <v>102.75593409181998</v>
      </c>
      <c r="I20" s="64">
        <v>103.98900530092182</v>
      </c>
      <c r="J20" s="64">
        <v>91.965913746045828</v>
      </c>
      <c r="K20" s="64">
        <v>91.046254608585372</v>
      </c>
      <c r="L20" s="64">
        <v>90.135792062499519</v>
      </c>
      <c r="M20" s="64">
        <v>89.234434141874516</v>
      </c>
      <c r="N20" s="64">
        <f>'2020'!H18</f>
        <v>91.643763863705118</v>
      </c>
      <c r="O20" s="64">
        <f>'2021'!H18</f>
        <v>93.018420321660685</v>
      </c>
      <c r="P20" s="64">
        <f>'2022'!H18</f>
        <v>96.832175554848774</v>
      </c>
      <c r="Q20" s="64">
        <f>'2023'!H18</f>
        <v>107.58054704143699</v>
      </c>
    </row>
    <row r="21" spans="1:17" x14ac:dyDescent="0.2">
      <c r="A21" s="60" t="s">
        <v>20</v>
      </c>
      <c r="B21" s="66">
        <v>379.94473049565352</v>
      </c>
      <c r="C21" s="66">
        <v>396.27526422517673</v>
      </c>
      <c r="D21" s="66">
        <v>406.1546030113293</v>
      </c>
      <c r="E21" s="66">
        <v>429.18544675621115</v>
      </c>
      <c r="F21" s="67">
        <f>F22-F20-F15</f>
        <v>457.66278708862529</v>
      </c>
      <c r="G21" s="67">
        <v>475.02716463346292</v>
      </c>
      <c r="H21" s="68">
        <v>485.49704997369668</v>
      </c>
      <c r="I21" s="64">
        <v>486.82970353785083</v>
      </c>
      <c r="J21" s="68">
        <v>480.56661009931082</v>
      </c>
      <c r="K21" s="67">
        <f>SUM(K4:K20)-K20-K15</f>
        <v>498.99233724777781</v>
      </c>
      <c r="L21" s="67">
        <f>SUM(L4:L19)-L15</f>
        <v>505.72514621520679</v>
      </c>
      <c r="M21" s="67">
        <v>516.52778339036945</v>
      </c>
      <c r="N21" s="67">
        <f>'2020'!H19</f>
        <v>508.52647440129095</v>
      </c>
      <c r="O21" s="67">
        <f>'2021'!H19</f>
        <v>520.29638704160993</v>
      </c>
      <c r="P21" s="67">
        <f>'2022'!H19</f>
        <v>622.24659372044789</v>
      </c>
      <c r="Q21" s="67">
        <f>'2023'!H19</f>
        <v>688.88387400667125</v>
      </c>
    </row>
    <row r="22" spans="1:17" x14ac:dyDescent="0.2">
      <c r="A22" s="59" t="s">
        <v>21</v>
      </c>
      <c r="B22" s="63">
        <v>642.17261511103811</v>
      </c>
      <c r="C22" s="63">
        <v>667.32378241478966</v>
      </c>
      <c r="D22" s="63">
        <v>682.47397712193776</v>
      </c>
      <c r="E22" s="63">
        <v>716.71361563380628</v>
      </c>
      <c r="F22" s="64">
        <f>SUM(F4:F20)</f>
        <v>698.31151008538734</v>
      </c>
      <c r="G22" s="64">
        <v>729.13176483688494</v>
      </c>
      <c r="H22" s="69">
        <v>749.99199971688461</v>
      </c>
      <c r="I22" s="64">
        <v>756.43946086577341</v>
      </c>
      <c r="J22" s="69">
        <v>800.94197821838088</v>
      </c>
      <c r="K22" s="64">
        <f>SUM(K4:K20)</f>
        <v>824.59207247929305</v>
      </c>
      <c r="L22" s="64">
        <f>SUM(L4:L20)</f>
        <v>798.73827347611029</v>
      </c>
      <c r="M22" s="64">
        <v>814.87280027176939</v>
      </c>
      <c r="N22" s="64">
        <f>'2020'!H20</f>
        <v>819.59023826499606</v>
      </c>
      <c r="O22" s="64">
        <f>'2021'!H20</f>
        <v>838.70198423871807</v>
      </c>
      <c r="P22" s="64">
        <f>'2022'!H20</f>
        <v>959.63429041707388</v>
      </c>
      <c r="Q22" s="64">
        <f>'2023'!H20</f>
        <v>1043.7996123343125</v>
      </c>
    </row>
    <row r="23" spans="1:17" x14ac:dyDescent="0.2">
      <c r="A23" s="70"/>
      <c r="G23" s="64"/>
      <c r="J23" s="69"/>
      <c r="L23" s="64"/>
      <c r="M23" s="64"/>
      <c r="N23" s="64"/>
      <c r="O23" s="64"/>
      <c r="Q23" s="64"/>
    </row>
    <row r="24" spans="1:17" x14ac:dyDescent="0.2">
      <c r="A24" s="59" t="s">
        <v>22</v>
      </c>
      <c r="L24" s="64"/>
      <c r="Q24" s="64"/>
    </row>
    <row r="25" spans="1:17" ht="32" x14ac:dyDescent="0.2">
      <c r="A25" s="72" t="s">
        <v>23</v>
      </c>
      <c r="B25" s="63">
        <v>364.39530741873045</v>
      </c>
      <c r="C25" s="63">
        <v>380.29933681402213</v>
      </c>
      <c r="D25" s="63">
        <v>389.90632945903889</v>
      </c>
      <c r="E25" s="63">
        <v>412.9063415653016</v>
      </c>
      <c r="F25" s="64">
        <f>F22-F20-F15-F9</f>
        <v>440.93790124387641</v>
      </c>
      <c r="G25" s="64">
        <v>458.15008232752683</v>
      </c>
      <c r="H25" s="69">
        <v>468.46301080231541</v>
      </c>
      <c r="I25" s="64">
        <v>469.60119986497591</v>
      </c>
      <c r="J25" s="69">
        <v>462.84777849467383</v>
      </c>
      <c r="K25" s="64">
        <f>K22-K20-K9-K15</f>
        <v>480.60596140885167</v>
      </c>
      <c r="L25" s="64">
        <f>L21-L9</f>
        <v>486.44238282005387</v>
      </c>
      <c r="M25" s="64">
        <v>496.34105834245929</v>
      </c>
      <c r="N25" s="64">
        <f>'2020'!H22</f>
        <v>487.55141070272037</v>
      </c>
      <c r="O25" s="64">
        <f>'2021'!H22</f>
        <v>498.47957222000088</v>
      </c>
      <c r="P25" s="64">
        <f>'2022'!H22</f>
        <v>602.4309597564685</v>
      </c>
      <c r="Q25" s="64">
        <f>'2023'!H22</f>
        <v>664.75324067333793</v>
      </c>
    </row>
    <row r="26" spans="1:17" ht="32" x14ac:dyDescent="0.2">
      <c r="A26" s="72" t="s">
        <v>24</v>
      </c>
      <c r="B26" s="63">
        <v>356.16030741873044</v>
      </c>
      <c r="C26" s="63">
        <v>371.67687975651654</v>
      </c>
      <c r="D26" s="63">
        <v>381.2838724015333</v>
      </c>
      <c r="E26" s="63">
        <v>403.89232737560781</v>
      </c>
      <c r="F26" s="64">
        <f>F22-F20-F15-F9-F8</f>
        <v>431.39110828698512</v>
      </c>
      <c r="G26" s="64">
        <v>448.17251444133876</v>
      </c>
      <c r="H26" s="69">
        <v>458.24338843204629</v>
      </c>
      <c r="I26" s="64">
        <v>459.44927069788201</v>
      </c>
      <c r="J26" s="69">
        <v>452.97777849467383</v>
      </c>
      <c r="K26" s="64">
        <f>K22-K20-K9-K8-K15</f>
        <v>470.56290701554627</v>
      </c>
      <c r="L26" s="64">
        <f>L25-L8</f>
        <v>476.13349942084437</v>
      </c>
      <c r="M26" s="64">
        <v>485.71032711716282</v>
      </c>
      <c r="N26" s="64">
        <f>'2020'!H23</f>
        <v>476.83141070272035</v>
      </c>
      <c r="O26" s="64">
        <f>'2021'!H23</f>
        <v>487.57649821620583</v>
      </c>
      <c r="P26" s="64">
        <f>'2022'!H23</f>
        <v>590.85744932003581</v>
      </c>
      <c r="Q26" s="64">
        <f>'2023'!H23</f>
        <v>652.21267141337592</v>
      </c>
    </row>
    <row r="27" spans="1:17" ht="32" x14ac:dyDescent="0.2">
      <c r="A27" s="72" t="s">
        <v>25</v>
      </c>
      <c r="B27" s="63">
        <v>439.64530741873045</v>
      </c>
      <c r="C27" s="63">
        <v>457.87933681402211</v>
      </c>
      <c r="D27" s="63">
        <v>467.15975826097514</v>
      </c>
      <c r="E27" s="63">
        <v>496.06887350022157</v>
      </c>
      <c r="F27" s="64">
        <f>F22-F15-F9</f>
        <v>533.73758251250354</v>
      </c>
      <c r="G27" s="64">
        <v>555.68254734085406</v>
      </c>
      <c r="H27" s="69">
        <v>571.21894489413535</v>
      </c>
      <c r="I27" s="64">
        <v>573.59020516589783</v>
      </c>
      <c r="J27" s="69">
        <v>554.81369224071966</v>
      </c>
      <c r="K27" s="64">
        <f>K22-K9-K15</f>
        <v>571.65221601743701</v>
      </c>
      <c r="L27" s="64">
        <f>L22-L15-L9</f>
        <v>576.5781748825533</v>
      </c>
      <c r="M27" s="64">
        <v>585.57549248433384</v>
      </c>
      <c r="N27" s="64">
        <f>'2020'!H24</f>
        <v>579.19517456642541</v>
      </c>
      <c r="O27" s="64">
        <f>'2021'!H24</f>
        <v>591.49799254166157</v>
      </c>
      <c r="P27" s="64">
        <f>'2022'!H24</f>
        <v>699.26313531131711</v>
      </c>
      <c r="Q27" s="64">
        <f>'2023'!H24</f>
        <v>772.33378771477476</v>
      </c>
    </row>
  </sheetData>
  <mergeCells count="1">
    <mergeCell ref="B1:K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A97767-6A2B-41B3-87EA-A73A7331669C}">
  <dimension ref="A1:Q27"/>
  <sheetViews>
    <sheetView workbookViewId="0">
      <selection activeCell="Q21" sqref="Q21"/>
    </sheetView>
  </sheetViews>
  <sheetFormatPr baseColWidth="10" defaultColWidth="8.83203125" defaultRowHeight="15" x14ac:dyDescent="0.2"/>
  <cols>
    <col min="1" max="1" width="44.5" customWidth="1"/>
  </cols>
  <sheetData>
    <row r="1" spans="1:17" ht="16" x14ac:dyDescent="0.2">
      <c r="A1" s="1" t="s">
        <v>0</v>
      </c>
      <c r="B1" s="37" t="s">
        <v>29</v>
      </c>
      <c r="C1" s="37"/>
      <c r="D1" s="37"/>
      <c r="E1" s="37"/>
      <c r="F1" s="37"/>
      <c r="G1" s="37"/>
      <c r="H1" s="37"/>
      <c r="I1" s="37"/>
      <c r="J1" s="37"/>
      <c r="K1" s="37"/>
    </row>
    <row r="2" spans="1:17" ht="16" x14ac:dyDescent="0.2">
      <c r="A2" s="2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16" x14ac:dyDescent="0.2">
      <c r="A3" s="4" t="s">
        <v>2</v>
      </c>
      <c r="B3" s="5">
        <v>2008</v>
      </c>
      <c r="C3" s="5">
        <v>2009</v>
      </c>
      <c r="D3" s="5">
        <v>2010</v>
      </c>
      <c r="E3" s="5">
        <v>2011</v>
      </c>
      <c r="F3" s="5">
        <v>2012</v>
      </c>
      <c r="G3" s="5">
        <v>2013</v>
      </c>
      <c r="H3" s="5">
        <v>2014</v>
      </c>
      <c r="I3" s="5">
        <v>2015</v>
      </c>
      <c r="J3" s="5">
        <v>2016</v>
      </c>
      <c r="K3" s="5">
        <v>2017</v>
      </c>
      <c r="L3" s="17">
        <v>2018</v>
      </c>
      <c r="M3" s="5">
        <v>2019</v>
      </c>
      <c r="N3" s="5">
        <v>2020</v>
      </c>
      <c r="O3" s="5">
        <v>2021</v>
      </c>
      <c r="P3" s="18">
        <v>2022</v>
      </c>
      <c r="Q3" s="18">
        <v>2023</v>
      </c>
    </row>
    <row r="4" spans="1:17" ht="16" x14ac:dyDescent="0.2">
      <c r="A4" s="2" t="s">
        <v>3</v>
      </c>
      <c r="B4" s="6">
        <v>68.794460594194504</v>
      </c>
      <c r="C4" s="6">
        <v>73.589118405354171</v>
      </c>
      <c r="D4" s="6">
        <v>75.613529481177125</v>
      </c>
      <c r="E4" s="6">
        <v>78.987547940882081</v>
      </c>
      <c r="F4" s="6">
        <v>81.773332855993061</v>
      </c>
      <c r="G4" s="6">
        <v>84.914388800828348</v>
      </c>
      <c r="H4" s="7">
        <v>85.937878940156708</v>
      </c>
      <c r="I4" s="6">
        <v>84.808510510553006</v>
      </c>
      <c r="J4" s="6">
        <v>82.136117075916005</v>
      </c>
      <c r="K4" s="6">
        <v>83.723621859736227</v>
      </c>
      <c r="L4" s="15">
        <v>86.073834485731368</v>
      </c>
      <c r="M4" s="15">
        <v>86.556721796040279</v>
      </c>
      <c r="N4" s="15">
        <f>'2020'!I2</f>
        <v>90.28</v>
      </c>
      <c r="O4" s="15">
        <f>'2021'!I2</f>
        <v>89.900129667697897</v>
      </c>
      <c r="P4" s="15">
        <f>'2022'!I2</f>
        <v>97.927297754776333</v>
      </c>
      <c r="Q4" s="15">
        <f>'2023'!I2</f>
        <v>116.14355060637462</v>
      </c>
    </row>
    <row r="5" spans="1:17" ht="16" x14ac:dyDescent="0.2">
      <c r="A5" s="2" t="s">
        <v>4</v>
      </c>
      <c r="B5" s="6">
        <v>6.06</v>
      </c>
      <c r="C5" s="6">
        <v>6.2190551181102363</v>
      </c>
      <c r="D5" s="6">
        <v>6.4920997375328078</v>
      </c>
      <c r="E5" s="6">
        <v>6.8658792650918627</v>
      </c>
      <c r="F5" s="6">
        <v>6.8431506849315067</v>
      </c>
      <c r="G5" s="6">
        <v>7.0168476788006151</v>
      </c>
      <c r="H5" s="7">
        <v>7.1113592784058657</v>
      </c>
      <c r="I5" s="6">
        <v>7.2058708780111171</v>
      </c>
      <c r="J5" s="6">
        <v>9.0140547945205487</v>
      </c>
      <c r="K5" s="6">
        <v>9.2469843520426735</v>
      </c>
      <c r="L5" s="15">
        <v>9.3472085294612732</v>
      </c>
      <c r="M5" s="15">
        <v>9.3853045343771289</v>
      </c>
      <c r="N5" s="15">
        <f>'2020'!I3</f>
        <v>10.388602739726029</v>
      </c>
      <c r="O5" s="15">
        <f>'2021'!I3</f>
        <v>10.468388916862351</v>
      </c>
      <c r="P5" s="15">
        <f>'2022'!I3</f>
        <v>10.639785527733725</v>
      </c>
      <c r="Q5" s="15">
        <f>'2023'!I3</f>
        <v>11.411996649459066</v>
      </c>
    </row>
    <row r="6" spans="1:17" ht="16" x14ac:dyDescent="0.2">
      <c r="A6" s="2" t="s">
        <v>5</v>
      </c>
      <c r="B6" s="6">
        <v>0</v>
      </c>
      <c r="C6" s="6">
        <v>0</v>
      </c>
      <c r="D6" s="6">
        <v>0</v>
      </c>
      <c r="E6" s="6">
        <v>0</v>
      </c>
      <c r="F6" s="6">
        <v>0</v>
      </c>
      <c r="G6" s="6">
        <v>0</v>
      </c>
      <c r="H6" s="7">
        <v>0</v>
      </c>
      <c r="I6" s="6">
        <v>0</v>
      </c>
      <c r="J6" s="6">
        <v>0</v>
      </c>
      <c r="K6" s="6">
        <v>0</v>
      </c>
      <c r="L6" s="15">
        <v>0</v>
      </c>
      <c r="M6" s="15">
        <v>0</v>
      </c>
      <c r="N6" s="15">
        <f>'2020'!I4</f>
        <v>0</v>
      </c>
      <c r="O6" s="15">
        <f>'2021'!I4</f>
        <v>0</v>
      </c>
      <c r="P6" s="15">
        <f>'2022'!I4</f>
        <v>0</v>
      </c>
      <c r="Q6" s="15">
        <f>'2023'!I4</f>
        <v>0</v>
      </c>
    </row>
    <row r="7" spans="1:17" ht="16" x14ac:dyDescent="0.2">
      <c r="A7" s="2" t="s">
        <v>6</v>
      </c>
      <c r="B7" s="6">
        <v>20.919141025641029</v>
      </c>
      <c r="C7" s="6">
        <v>19.827707580824978</v>
      </c>
      <c r="D7" s="6">
        <v>21.146522993311041</v>
      </c>
      <c r="E7" s="6">
        <v>23.443080866778153</v>
      </c>
      <c r="F7" s="6">
        <v>29.339801826484024</v>
      </c>
      <c r="G7" s="6">
        <v>31.250422284408497</v>
      </c>
      <c r="H7" s="7">
        <v>33.893883465920432</v>
      </c>
      <c r="I7" s="6">
        <v>36.354134466535513</v>
      </c>
      <c r="J7" s="6">
        <v>33.383671232876722</v>
      </c>
      <c r="K7" s="6">
        <v>35.310804397765615</v>
      </c>
      <c r="L7" s="15">
        <v>32.970319634703202</v>
      </c>
      <c r="M7" s="15">
        <v>33.012198667268201</v>
      </c>
      <c r="N7" s="15">
        <f>'2020'!I5</f>
        <v>32.300426027397258</v>
      </c>
      <c r="O7" s="15">
        <f>'2021'!I5</f>
        <v>33.641362836986303</v>
      </c>
      <c r="P7" s="15">
        <f>'2022'!I5</f>
        <v>34.934343835616431</v>
      </c>
      <c r="Q7" s="15">
        <f>'2023'!I5</f>
        <v>38.502916363451391</v>
      </c>
    </row>
    <row r="8" spans="1:17" ht="16" x14ac:dyDescent="0.2">
      <c r="A8" s="2" t="s">
        <v>7</v>
      </c>
      <c r="B8" s="6">
        <v>7.3796153846153851</v>
      </c>
      <c r="C8" s="6">
        <v>7.7268265640259681</v>
      </c>
      <c r="D8" s="6">
        <v>7.7268265640259681</v>
      </c>
      <c r="E8" s="6">
        <v>8.0777119358112639</v>
      </c>
      <c r="F8" s="6">
        <v>8.5504043715847011</v>
      </c>
      <c r="G8" s="6">
        <v>8.9362197815616646</v>
      </c>
      <c r="H8" s="7">
        <v>9.1530112976439586</v>
      </c>
      <c r="I8" s="6">
        <v>9.0923831617904352</v>
      </c>
      <c r="J8" s="6">
        <v>9.39</v>
      </c>
      <c r="K8" s="6">
        <v>9.5546383741781238</v>
      </c>
      <c r="L8" s="15">
        <v>9.8075395256917002</v>
      </c>
      <c r="M8" s="15">
        <v>10.113735177865614</v>
      </c>
      <c r="N8" s="15">
        <f>'2020'!I6</f>
        <v>10.199999999999999</v>
      </c>
      <c r="O8" s="15">
        <f>'2021'!I6</f>
        <v>10.374193548387096</v>
      </c>
      <c r="P8" s="15">
        <f>'2022'!I6</f>
        <v>11.003282732447817</v>
      </c>
      <c r="Q8" s="15">
        <f>'2023'!I6</f>
        <v>11.922694497153699</v>
      </c>
    </row>
    <row r="9" spans="1:17" ht="16" x14ac:dyDescent="0.2">
      <c r="A9" s="2" t="s">
        <v>8</v>
      </c>
      <c r="B9" s="6">
        <v>20.732500000000002</v>
      </c>
      <c r="C9" s="6">
        <v>21.301170687376072</v>
      </c>
      <c r="D9" s="6">
        <v>21.664297752808988</v>
      </c>
      <c r="E9" s="6">
        <v>21.70540647719762</v>
      </c>
      <c r="F9" s="6">
        <v>22.299847792998477</v>
      </c>
      <c r="G9" s="6">
        <v>22.502776407914766</v>
      </c>
      <c r="H9" s="7">
        <v>22.712052228508377</v>
      </c>
      <c r="I9" s="6">
        <v>22.971338230499804</v>
      </c>
      <c r="J9" s="6">
        <v>23.621680902989628</v>
      </c>
      <c r="K9" s="6">
        <v>24.511610738255033</v>
      </c>
      <c r="L9" s="15">
        <v>25.704791464597481</v>
      </c>
      <c r="M9" s="15">
        <v>26.90981303230279</v>
      </c>
      <c r="N9" s="15">
        <f>'2020'!I7</f>
        <v>27.960703934371374</v>
      </c>
      <c r="O9" s="15">
        <f>'2021'!I7</f>
        <v>29.082796066053763</v>
      </c>
      <c r="P9" s="15">
        <f>'2022'!I7</f>
        <v>27.373206593336302</v>
      </c>
      <c r="Q9" s="15">
        <f>'2023'!I7</f>
        <v>32.174177777777778</v>
      </c>
    </row>
    <row r="10" spans="1:17" ht="16" x14ac:dyDescent="0.2">
      <c r="A10" s="2" t="s">
        <v>9</v>
      </c>
      <c r="B10" s="6">
        <v>2.211153846153846</v>
      </c>
      <c r="C10" s="6">
        <v>2.2724586786874119</v>
      </c>
      <c r="D10" s="6">
        <v>2.3532695942998405</v>
      </c>
      <c r="E10" s="6">
        <v>2.4737893218942371</v>
      </c>
      <c r="F10" s="6">
        <v>1.851835616438356</v>
      </c>
      <c r="G10" s="6">
        <v>1.7895979056039137</v>
      </c>
      <c r="H10" s="7">
        <v>1.7721924440993666</v>
      </c>
      <c r="I10" s="6">
        <v>1.7990917936973034</v>
      </c>
      <c r="J10" s="6">
        <v>1.6776986301369865</v>
      </c>
      <c r="K10" s="6">
        <v>1.8016005249774429</v>
      </c>
      <c r="L10" s="15">
        <v>1.8536842105263156</v>
      </c>
      <c r="M10" s="15">
        <v>1.8268421052631576</v>
      </c>
      <c r="N10" s="15">
        <f>'2020'!I8</f>
        <v>1.4030684931506849</v>
      </c>
      <c r="O10" s="15">
        <f>'2021'!I8</f>
        <v>1.3152322448150571</v>
      </c>
      <c r="P10" s="15">
        <f>'2022'!I8</f>
        <v>1.4701014195120852</v>
      </c>
      <c r="Q10" s="15">
        <f>'2023'!I8</f>
        <v>1.7336101645189685</v>
      </c>
    </row>
    <row r="11" spans="1:17" ht="16" x14ac:dyDescent="0.2">
      <c r="A11" s="2" t="s">
        <v>10</v>
      </c>
      <c r="B11" s="6">
        <v>17.294615384615387</v>
      </c>
      <c r="C11" s="6">
        <v>19.321215435940207</v>
      </c>
      <c r="D11" s="6">
        <v>18.787520048758584</v>
      </c>
      <c r="E11" s="6">
        <v>20.193879514980434</v>
      </c>
      <c r="F11" s="6">
        <v>20.156164383561642</v>
      </c>
      <c r="G11" s="6">
        <v>21.620056244859693</v>
      </c>
      <c r="H11" s="7">
        <v>22.595984152391729</v>
      </c>
      <c r="I11" s="6">
        <v>21.769698524014608</v>
      </c>
      <c r="J11" s="6">
        <v>15.864732876712329</v>
      </c>
      <c r="K11" s="6">
        <v>16.38529442422945</v>
      </c>
      <c r="L11" s="15">
        <v>17.215623942019093</v>
      </c>
      <c r="M11" s="15">
        <v>19.011320602000033</v>
      </c>
      <c r="N11" s="15">
        <f>'2020'!I9</f>
        <v>16.863479452054793</v>
      </c>
      <c r="O11" s="15">
        <f>'2021'!I9</f>
        <v>17.271340350430073</v>
      </c>
      <c r="P11" s="15">
        <f>'2022'!I9</f>
        <v>43.818792618136989</v>
      </c>
      <c r="Q11" s="15">
        <f>'2023'!I9</f>
        <v>55.826490135068504</v>
      </c>
    </row>
    <row r="12" spans="1:17" ht="16" x14ac:dyDescent="0.2">
      <c r="A12" s="2" t="s">
        <v>11</v>
      </c>
      <c r="B12" s="6">
        <v>4.8571153846153843</v>
      </c>
      <c r="C12" s="6">
        <v>5.0253048386899088</v>
      </c>
      <c r="D12" s="6">
        <v>5.1695040792231293</v>
      </c>
      <c r="E12" s="6">
        <v>5.2633741054962382</v>
      </c>
      <c r="F12" s="6">
        <v>8.8020066355199997</v>
      </c>
      <c r="G12" s="6">
        <v>9.0004449254768417</v>
      </c>
      <c r="H12" s="7">
        <v>8.6450979001162978</v>
      </c>
      <c r="I12" s="6">
        <v>9.2515119344097592</v>
      </c>
      <c r="J12" s="6">
        <v>1.9178082191780821</v>
      </c>
      <c r="K12" s="6">
        <v>1.9203596270084744</v>
      </c>
      <c r="L12" s="15">
        <v>1.919720291181251</v>
      </c>
      <c r="M12" s="15">
        <v>1.9235444351875881</v>
      </c>
      <c r="N12" s="15">
        <f>'2020'!I10</f>
        <v>1.9178082191780821</v>
      </c>
      <c r="O12" s="15">
        <f>'2021'!I10</f>
        <v>1.9422508729519203</v>
      </c>
      <c r="P12" s="15">
        <f>'2022'!I10</f>
        <v>2.0889067955949527</v>
      </c>
      <c r="Q12" s="15">
        <f>'2023'!I10</f>
        <v>2.1941982272361029</v>
      </c>
    </row>
    <row r="13" spans="1:17" ht="16" x14ac:dyDescent="0.2">
      <c r="A13" s="2" t="s">
        <v>12</v>
      </c>
      <c r="B13" s="6">
        <v>15.837347793679211</v>
      </c>
      <c r="C13" s="6">
        <v>16.730470357781776</v>
      </c>
      <c r="D13" s="6">
        <v>17.270497954681002</v>
      </c>
      <c r="E13" s="6">
        <v>18.329782856291022</v>
      </c>
      <c r="F13" s="6">
        <v>24.9495625542637</v>
      </c>
      <c r="G13" s="6">
        <v>25.366509421747352</v>
      </c>
      <c r="H13" s="7">
        <v>26.146603560910314</v>
      </c>
      <c r="I13" s="6">
        <v>26.415601539932027</v>
      </c>
      <c r="J13" s="6">
        <v>20.813220100032542</v>
      </c>
      <c r="K13" s="6">
        <v>21.524425610988427</v>
      </c>
      <c r="L13" s="15">
        <v>21.66119350822397</v>
      </c>
      <c r="M13" s="15">
        <v>21.694611142896132</v>
      </c>
      <c r="N13" s="15">
        <f>'2020'!I11</f>
        <v>21.466140330378739</v>
      </c>
      <c r="O13" s="15">
        <f>'2021'!I11</f>
        <v>25.66919372461512</v>
      </c>
      <c r="P13" s="15">
        <f>'2022'!I11</f>
        <v>28.582279502044187</v>
      </c>
      <c r="Q13" s="15">
        <f>'2023'!I11</f>
        <v>30.881305659227252</v>
      </c>
    </row>
    <row r="14" spans="1:17" ht="16" x14ac:dyDescent="0.2">
      <c r="A14" s="2" t="s">
        <v>13</v>
      </c>
      <c r="B14" s="6">
        <v>9.7261815742397175</v>
      </c>
      <c r="C14" s="6">
        <v>9.9701733402437629</v>
      </c>
      <c r="D14" s="6">
        <v>6.0839475857651122</v>
      </c>
      <c r="E14" s="6">
        <v>6.2350667990269866</v>
      </c>
      <c r="F14" s="6">
        <v>7.7417698630136993</v>
      </c>
      <c r="G14" s="6">
        <v>8.263951903382333</v>
      </c>
      <c r="H14" s="7">
        <v>8.8230327393330441</v>
      </c>
      <c r="I14" s="6">
        <v>9.1011425183506329</v>
      </c>
      <c r="J14" s="6">
        <v>12.448473972602741</v>
      </c>
      <c r="K14" s="6">
        <v>12.730134548392343</v>
      </c>
      <c r="L14" s="15">
        <v>12.999518555427747</v>
      </c>
      <c r="M14" s="15">
        <v>13.519836103392578</v>
      </c>
      <c r="N14" s="15">
        <f>'2020'!I12</f>
        <v>10.63806301369863</v>
      </c>
      <c r="O14" s="15">
        <f>'2021'!I12</f>
        <v>10.841565995789303</v>
      </c>
      <c r="P14" s="15">
        <f>'2022'!I12</f>
        <v>11.188265745592552</v>
      </c>
      <c r="Q14" s="15">
        <f>'2023'!I12</f>
        <v>11.965218785372629</v>
      </c>
    </row>
    <row r="15" spans="1:17" ht="16" x14ac:dyDescent="0.2">
      <c r="A15" s="2" t="s">
        <v>14</v>
      </c>
      <c r="B15" s="6">
        <v>135.04615384615383</v>
      </c>
      <c r="C15" s="6">
        <v>139.73406173444386</v>
      </c>
      <c r="D15" s="6">
        <v>143.77684468397842</v>
      </c>
      <c r="E15" s="6">
        <v>147.60458598726112</v>
      </c>
      <c r="F15" s="6">
        <v>149.77598314014753</v>
      </c>
      <c r="G15" s="6">
        <v>158.61276614541623</v>
      </c>
      <c r="H15" s="7">
        <v>163.84698742821493</v>
      </c>
      <c r="I15" s="6">
        <v>167.77931512649209</v>
      </c>
      <c r="J15" s="6">
        <v>211.02943449244816</v>
      </c>
      <c r="K15" s="6">
        <v>210.08967851115099</v>
      </c>
      <c r="L15" s="15">
        <v>232.78521908820247</v>
      </c>
      <c r="M15" s="15">
        <v>239.76877566084855</v>
      </c>
      <c r="N15" s="15">
        <f>'2020'!I13</f>
        <v>251.76</v>
      </c>
      <c r="O15" s="15">
        <f>'2021'!I13</f>
        <v>262.07926023609053</v>
      </c>
      <c r="P15" s="15">
        <f>'2022'!I13</f>
        <v>271.25503559999999</v>
      </c>
      <c r="Q15" s="15">
        <f>'2023'!I13</f>
        <v>286.44531759360001</v>
      </c>
    </row>
    <row r="16" spans="1:17" ht="16" x14ac:dyDescent="0.2">
      <c r="A16" s="2" t="s">
        <v>15</v>
      </c>
      <c r="B16" s="6">
        <v>25.891480322003588</v>
      </c>
      <c r="C16" s="6">
        <v>26.627897143803239</v>
      </c>
      <c r="D16" s="6">
        <v>27.598097083634524</v>
      </c>
      <c r="E16" s="6">
        <v>28.778701829694278</v>
      </c>
      <c r="F16" s="6">
        <v>38.420489331672911</v>
      </c>
      <c r="G16" s="6">
        <v>39.368957524421894</v>
      </c>
      <c r="H16" s="7">
        <v>41.225723344911557</v>
      </c>
      <c r="I16" s="6">
        <v>41.5497279071283</v>
      </c>
      <c r="J16" s="6">
        <v>37.457717503805192</v>
      </c>
      <c r="K16" s="6">
        <v>38.146025432945315</v>
      </c>
      <c r="L16" s="15">
        <v>38.934423413444954</v>
      </c>
      <c r="M16" s="15">
        <v>39.569680218021816</v>
      </c>
      <c r="N16" s="15">
        <f>'2020'!I14</f>
        <v>40.286732567255321</v>
      </c>
      <c r="O16" s="15">
        <f>'2021'!I14</f>
        <v>40.884512688205007</v>
      </c>
      <c r="P16" s="15">
        <f>'2022'!I14</f>
        <v>48.138060037171329</v>
      </c>
      <c r="Q16" s="15">
        <f>'2023'!I14</f>
        <v>52.16374080361453</v>
      </c>
    </row>
    <row r="17" spans="1:17" ht="16" x14ac:dyDescent="0.2">
      <c r="A17" s="2" t="s">
        <v>16</v>
      </c>
      <c r="B17" s="6">
        <v>0</v>
      </c>
      <c r="C17" s="6">
        <v>0</v>
      </c>
      <c r="D17" s="6">
        <v>0</v>
      </c>
      <c r="E17" s="6">
        <v>0</v>
      </c>
      <c r="F17" s="6">
        <v>51.91836467493124</v>
      </c>
      <c r="G17" s="6">
        <v>51.114740292997432</v>
      </c>
      <c r="H17" s="7">
        <v>50.734076112081446</v>
      </c>
      <c r="I17" s="6">
        <v>48.450091026585483</v>
      </c>
      <c r="J17" s="6">
        <v>51.538747978108361</v>
      </c>
      <c r="K17" s="6">
        <v>55.699132133376928</v>
      </c>
      <c r="L17" s="15">
        <v>55.600472872927767</v>
      </c>
      <c r="M17" s="15">
        <v>57.267818325902759</v>
      </c>
      <c r="N17" s="15">
        <f>'2020'!I15</f>
        <v>61.177731523660903</v>
      </c>
      <c r="O17" s="15">
        <f>'2021'!I15</f>
        <v>64.861333217747074</v>
      </c>
      <c r="P17" s="15">
        <f>'2022'!I15</f>
        <v>73.844245680240107</v>
      </c>
      <c r="Q17" s="15">
        <f>'2023'!I15</f>
        <v>75.590753177215163</v>
      </c>
    </row>
    <row r="18" spans="1:17" ht="16" x14ac:dyDescent="0.2">
      <c r="A18" s="2" t="s">
        <v>17</v>
      </c>
      <c r="B18" s="6">
        <v>26.162790697674417</v>
      </c>
      <c r="C18" s="6">
        <v>27.951159985412517</v>
      </c>
      <c r="D18" s="6">
        <v>29.413414873621903</v>
      </c>
      <c r="E18" s="6">
        <v>33.074312003815187</v>
      </c>
      <c r="F18" s="6">
        <v>13.616755251141553</v>
      </c>
      <c r="G18" s="6">
        <v>13.899812210692842</v>
      </c>
      <c r="H18" s="7">
        <v>14.94197647085895</v>
      </c>
      <c r="I18" s="6">
        <v>15.070638725200444</v>
      </c>
      <c r="J18" s="6">
        <v>21.546409132420095</v>
      </c>
      <c r="K18" s="6">
        <v>24.804806778472233</v>
      </c>
      <c r="L18" s="15">
        <v>23.710004442242251</v>
      </c>
      <c r="M18" s="15">
        <v>26.135078272097893</v>
      </c>
      <c r="N18" s="15">
        <f>'2020'!I16</f>
        <v>30.900684931506849</v>
      </c>
      <c r="O18" s="15">
        <f>'2021'!I16</f>
        <v>32.485405998942312</v>
      </c>
      <c r="P18" s="15">
        <f>'2022'!I16</f>
        <v>43.614173125291494</v>
      </c>
      <c r="Q18" s="15">
        <f>'2023'!I16</f>
        <v>44.967657014993087</v>
      </c>
    </row>
    <row r="19" spans="1:17" ht="16" x14ac:dyDescent="0.2">
      <c r="A19" s="2" t="s">
        <v>18</v>
      </c>
      <c r="B19" s="6">
        <v>60.77714982110912</v>
      </c>
      <c r="C19" s="6">
        <v>63.268682734420423</v>
      </c>
      <c r="D19" s="6">
        <v>76.058809658141357</v>
      </c>
      <c r="E19" s="6">
        <v>78.840746121770238</v>
      </c>
      <c r="F19" s="6">
        <v>57.906557990867583</v>
      </c>
      <c r="G19" s="6">
        <v>61.859095380100726</v>
      </c>
      <c r="H19" s="7">
        <v>62.754722841764412</v>
      </c>
      <c r="I19" s="6">
        <v>63.919661703338832</v>
      </c>
      <c r="J19" s="6">
        <v>60.859576255707758</v>
      </c>
      <c r="K19" s="6">
        <v>62.50971986937779</v>
      </c>
      <c r="L19" s="15">
        <v>63.783058065966173</v>
      </c>
      <c r="M19" s="15">
        <v>64.762375312593676</v>
      </c>
      <c r="N19" s="15">
        <f>'2020'!I17</f>
        <v>61.606417808219177</v>
      </c>
      <c r="O19" s="15">
        <f>'2021'!I17</f>
        <v>63.811772136621521</v>
      </c>
      <c r="P19" s="15">
        <f>'2022'!I17</f>
        <v>69.917739942244395</v>
      </c>
      <c r="Q19" s="15">
        <f>'2023'!I17</f>
        <v>73.818300491438507</v>
      </c>
    </row>
    <row r="20" spans="1:17" ht="16" x14ac:dyDescent="0.2">
      <c r="A20" s="2" t="s">
        <v>19</v>
      </c>
      <c r="B20" s="6">
        <v>64.069999999999993</v>
      </c>
      <c r="C20" s="3">
        <v>65.989999999999995</v>
      </c>
      <c r="D20" s="6">
        <v>66.035734996628449</v>
      </c>
      <c r="E20" s="6">
        <v>72.105751854349293</v>
      </c>
      <c r="F20" s="6">
        <v>77.431856458024612</v>
      </c>
      <c r="G20" s="6">
        <v>81.380881137383867</v>
      </c>
      <c r="H20" s="7">
        <v>85.177454632839996</v>
      </c>
      <c r="I20" s="6">
        <v>86.199584088434079</v>
      </c>
      <c r="J20" s="6">
        <v>85.825754632094387</v>
      </c>
      <c r="K20" s="6">
        <v>84.967497085773445</v>
      </c>
      <c r="L20" s="15">
        <v>84.117822114915711</v>
      </c>
      <c r="M20" s="15">
        <v>83.276643893766547</v>
      </c>
      <c r="N20" s="15">
        <f>'2020'!I18</f>
        <v>85.525113278898232</v>
      </c>
      <c r="O20" s="15">
        <f>'2021'!I18</f>
        <v>86.807989978081693</v>
      </c>
      <c r="P20" s="15">
        <f>'2022'!I18</f>
        <v>90.367117567183044</v>
      </c>
      <c r="Q20" s="15">
        <f>'2023'!I18</f>
        <v>100.39786761714036</v>
      </c>
    </row>
    <row r="21" spans="1:17" ht="16" x14ac:dyDescent="0.2">
      <c r="A21" s="4" t="s">
        <v>20</v>
      </c>
      <c r="B21" s="8">
        <v>286.6435518285416</v>
      </c>
      <c r="C21" s="8">
        <v>299.83124087067068</v>
      </c>
      <c r="D21" s="8">
        <v>315.37833740698136</v>
      </c>
      <c r="E21" s="8">
        <v>332.26927903872945</v>
      </c>
      <c r="F21" s="9">
        <f>F22-F20-F15</f>
        <v>374.17004383340247</v>
      </c>
      <c r="G21" s="9">
        <v>386.90382076279695</v>
      </c>
      <c r="H21" s="10">
        <v>396.44759477710232</v>
      </c>
      <c r="I21" s="9">
        <v>397.75940292004725</v>
      </c>
      <c r="J21" s="9">
        <v>381.66990867500704</v>
      </c>
      <c r="K21" s="9">
        <f>SUM(K4:K20)-K20-K15</f>
        <v>397.86915867174605</v>
      </c>
      <c r="L21" s="16">
        <f>SUM(L4:L19)-L15</f>
        <v>401.58139294214459</v>
      </c>
      <c r="M21" s="16">
        <v>411.68887972520963</v>
      </c>
      <c r="N21" s="16">
        <f>'2020'!I19</f>
        <v>417.38985904059768</v>
      </c>
      <c r="O21" s="16">
        <f>'2021'!I19</f>
        <v>432.5494782661047</v>
      </c>
      <c r="P21" s="16">
        <f>'2022'!I19</f>
        <v>504.5404813097386</v>
      </c>
      <c r="Q21" s="16">
        <f>'2023'!I19</f>
        <v>559.29661035290155</v>
      </c>
    </row>
    <row r="22" spans="1:17" ht="16" x14ac:dyDescent="0.2">
      <c r="A22" s="2" t="s">
        <v>21</v>
      </c>
      <c r="B22" s="11">
        <v>485.75970567469545</v>
      </c>
      <c r="C22" s="11">
        <v>505.55530260511455</v>
      </c>
      <c r="D22" s="11">
        <v>525.19091708758822</v>
      </c>
      <c r="E22" s="11">
        <v>551.9796168803399</v>
      </c>
      <c r="F22" s="6">
        <f>SUM(F4:F20)</f>
        <v>601.37788343157467</v>
      </c>
      <c r="G22" s="6">
        <v>626.89746804559707</v>
      </c>
      <c r="H22" s="12">
        <v>645.47203683815724</v>
      </c>
      <c r="I22" s="6">
        <v>651.73830213497342</v>
      </c>
      <c r="J22" s="6">
        <v>678.5250977995496</v>
      </c>
      <c r="K22" s="6">
        <f>SUM(K4:K20)</f>
        <v>692.92633426867042</v>
      </c>
      <c r="L22" s="15">
        <f>SUM(L4:L20)</f>
        <v>718.48443414526275</v>
      </c>
      <c r="M22" s="15">
        <v>734.73429927982465</v>
      </c>
      <c r="N22" s="15">
        <f>'2020'!I20</f>
        <v>754.67497231949596</v>
      </c>
      <c r="O22" s="15">
        <f>'2021'!I20</f>
        <v>781.43672848027688</v>
      </c>
      <c r="P22" s="15">
        <f>'2022'!I20</f>
        <v>866.16263447692165</v>
      </c>
      <c r="Q22" s="15">
        <f>'2023'!I20</f>
        <v>946.13979556364188</v>
      </c>
    </row>
    <row r="23" spans="1:17" ht="16" x14ac:dyDescent="0.2">
      <c r="A23" s="13"/>
      <c r="B23" s="3"/>
      <c r="C23" s="3"/>
      <c r="D23" s="3"/>
      <c r="E23" s="3"/>
      <c r="F23" s="3"/>
      <c r="G23" s="6"/>
      <c r="H23" s="3"/>
      <c r="I23" s="3"/>
      <c r="J23" s="6"/>
      <c r="K23" s="3"/>
      <c r="L23" s="15"/>
      <c r="M23" s="15"/>
      <c r="O23" s="15"/>
      <c r="Q23" s="15"/>
    </row>
    <row r="24" spans="1:17" ht="16" x14ac:dyDescent="0.2">
      <c r="A24" s="2" t="s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15"/>
      <c r="N24" s="15"/>
      <c r="Q24" s="15"/>
    </row>
    <row r="25" spans="1:17" ht="33" customHeight="1" x14ac:dyDescent="0.2">
      <c r="A25" s="14" t="s">
        <v>23</v>
      </c>
      <c r="B25" s="11">
        <v>265.91105182854159</v>
      </c>
      <c r="C25" s="11">
        <v>278.53007018329458</v>
      </c>
      <c r="D25" s="11">
        <v>293.71403965417238</v>
      </c>
      <c r="E25" s="11">
        <v>310.56387256153181</v>
      </c>
      <c r="F25" s="6">
        <f>F22-F20-F9-F15</f>
        <v>351.87019604040404</v>
      </c>
      <c r="G25" s="6">
        <v>364.40104435488217</v>
      </c>
      <c r="H25" s="12">
        <v>373.73554254859397</v>
      </c>
      <c r="I25" s="6">
        <v>374.78806468954747</v>
      </c>
      <c r="J25" s="6">
        <v>358.04822777201741</v>
      </c>
      <c r="K25" s="6">
        <f>K22-K20-K9-K15</f>
        <v>373.35754793349099</v>
      </c>
      <c r="L25" s="15">
        <f>L21-L9</f>
        <v>375.87660147754713</v>
      </c>
      <c r="M25" s="15">
        <v>384.77906669290684</v>
      </c>
      <c r="N25" s="15">
        <f>'2020'!I22</f>
        <v>389.42915510622629</v>
      </c>
      <c r="O25" s="15">
        <f>'2021'!I22</f>
        <v>403.46668220005091</v>
      </c>
      <c r="P25" s="15">
        <f>'2022'!I22</f>
        <v>477.16727471640229</v>
      </c>
      <c r="Q25" s="15">
        <f>'2023'!I22</f>
        <v>527.12243257512375</v>
      </c>
    </row>
    <row r="26" spans="1:17" ht="34.5" customHeight="1" x14ac:dyDescent="0.2">
      <c r="A26" s="14" t="s">
        <v>24</v>
      </c>
      <c r="B26" s="11">
        <v>258.53143644392622</v>
      </c>
      <c r="C26" s="11">
        <v>270.80324361926864</v>
      </c>
      <c r="D26" s="11">
        <v>285.98721309014644</v>
      </c>
      <c r="E26" s="11">
        <v>302.48616062572057</v>
      </c>
      <c r="F26" s="6">
        <f>F22-F20-F9-F15-F8</f>
        <v>343.31979166881933</v>
      </c>
      <c r="G26" s="6">
        <v>355.46482457332053</v>
      </c>
      <c r="H26" s="12">
        <v>364.58253125095001</v>
      </c>
      <c r="I26" s="6">
        <v>365.69568152775702</v>
      </c>
      <c r="J26" s="6">
        <v>348.65822777201743</v>
      </c>
      <c r="K26" s="6">
        <f>K22-K20-K9-K8-K15</f>
        <v>363.80290955931287</v>
      </c>
      <c r="L26" s="15">
        <f>L25-L8</f>
        <v>366.06906195185542</v>
      </c>
      <c r="M26" s="15">
        <v>374.6653315150412</v>
      </c>
      <c r="N26" s="15">
        <f>'2020'!I23</f>
        <v>379.2291551062263</v>
      </c>
      <c r="O26" s="15">
        <f>'2021'!I23</f>
        <v>393.09248865166381</v>
      </c>
      <c r="P26" s="15">
        <f>'2022'!I23</f>
        <v>466.16399198395447</v>
      </c>
      <c r="Q26" s="15">
        <f>'2023'!I23</f>
        <v>515.1997380779701</v>
      </c>
    </row>
    <row r="27" spans="1:17" ht="35.25" customHeight="1" x14ac:dyDescent="0.2">
      <c r="A27" s="14" t="s">
        <v>25</v>
      </c>
      <c r="B27" s="11">
        <v>329.98105182854158</v>
      </c>
      <c r="C27" s="11">
        <v>344.52007018329459</v>
      </c>
      <c r="D27" s="11">
        <v>359.74977465080082</v>
      </c>
      <c r="E27" s="11">
        <v>382.66962441588112</v>
      </c>
      <c r="F27" s="6">
        <f>F22-F9-F15</f>
        <v>429.30205249842868</v>
      </c>
      <c r="G27" s="6">
        <v>445.78192549226605</v>
      </c>
      <c r="H27" s="12">
        <v>458.91299718143398</v>
      </c>
      <c r="I27" s="6">
        <v>460.98764877798158</v>
      </c>
      <c r="J27" s="6">
        <v>443.87398240411181</v>
      </c>
      <c r="K27" s="6">
        <f>K22-K9-K15</f>
        <v>458.32504501926439</v>
      </c>
      <c r="L27" s="15">
        <f>L22-L15-L9</f>
        <v>459.99442359246285</v>
      </c>
      <c r="M27" s="15">
        <v>468.05571058667334</v>
      </c>
      <c r="N27" s="15">
        <f>'2020'!I24</f>
        <v>474.95426838512458</v>
      </c>
      <c r="O27" s="15">
        <f>'2021'!I24</f>
        <v>490.2746721781325</v>
      </c>
      <c r="P27" s="15">
        <f>'2022'!I24</f>
        <v>567.53439228358536</v>
      </c>
      <c r="Q27" s="15">
        <f>'2023'!I24</f>
        <v>627.52030019226402</v>
      </c>
    </row>
  </sheetData>
  <mergeCells count="1">
    <mergeCell ref="B1:K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44923D-D456-4597-8B6E-F03D607495D3}">
  <dimension ref="A1:Q27"/>
  <sheetViews>
    <sheetView workbookViewId="0">
      <selection activeCell="P28" sqref="P28"/>
    </sheetView>
  </sheetViews>
  <sheetFormatPr baseColWidth="10" defaultColWidth="8.83203125" defaultRowHeight="15" x14ac:dyDescent="0.2"/>
  <cols>
    <col min="1" max="1" width="47.1640625" style="58" customWidth="1"/>
    <col min="2" max="16384" width="8.83203125" style="58"/>
  </cols>
  <sheetData>
    <row r="1" spans="1:17" x14ac:dyDescent="0.2">
      <c r="A1" s="56" t="s">
        <v>0</v>
      </c>
      <c r="B1" s="74" t="s">
        <v>28</v>
      </c>
      <c r="C1" s="74"/>
      <c r="D1" s="74"/>
      <c r="E1" s="74"/>
      <c r="F1" s="74"/>
      <c r="G1" s="74"/>
      <c r="H1" s="74"/>
      <c r="I1" s="74"/>
      <c r="J1" s="74"/>
      <c r="K1" s="74"/>
    </row>
    <row r="2" spans="1:17" x14ac:dyDescent="0.2">
      <c r="A2" s="59"/>
    </row>
    <row r="3" spans="1:17" x14ac:dyDescent="0.2">
      <c r="A3" s="60" t="s">
        <v>2</v>
      </c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61">
        <v>2017</v>
      </c>
      <c r="L3" s="61">
        <v>2018</v>
      </c>
      <c r="M3" s="61">
        <v>2019</v>
      </c>
      <c r="N3" s="61">
        <v>2020</v>
      </c>
      <c r="O3" s="61">
        <v>2021</v>
      </c>
      <c r="P3" s="62">
        <v>2022</v>
      </c>
      <c r="Q3" s="62">
        <v>2023</v>
      </c>
    </row>
    <row r="4" spans="1:17" x14ac:dyDescent="0.2">
      <c r="A4" s="59" t="s">
        <v>3</v>
      </c>
      <c r="B4" s="64">
        <v>97.468581565419584</v>
      </c>
      <c r="C4" s="64">
        <v>104.2616938583115</v>
      </c>
      <c r="D4" s="64">
        <v>107.12989682642142</v>
      </c>
      <c r="E4" s="64">
        <v>111.91023510660462</v>
      </c>
      <c r="F4" s="64">
        <v>99.551617107591298</v>
      </c>
      <c r="G4" s="64">
        <v>103.37556787262179</v>
      </c>
      <c r="H4" s="65">
        <v>104.62157430167666</v>
      </c>
      <c r="I4" s="64">
        <v>103.24667065582301</v>
      </c>
      <c r="J4" s="64">
        <v>100.9636483159783</v>
      </c>
      <c r="K4" s="64">
        <v>102.9150465607409</v>
      </c>
      <c r="L4" s="64">
        <v>105.70946934872964</v>
      </c>
      <c r="M4" s="64">
        <v>106.3196463576524</v>
      </c>
      <c r="N4" s="64">
        <f>'2020'!J2</f>
        <v>112.39</v>
      </c>
      <c r="O4" s="64">
        <f>'2021'!J2</f>
        <v>111.93985723832397</v>
      </c>
      <c r="P4" s="64">
        <f>'2022'!J2</f>
        <v>122.37048444559193</v>
      </c>
      <c r="Q4" s="64">
        <f>'2023'!J2</f>
        <v>144.86187751257057</v>
      </c>
    </row>
    <row r="5" spans="1:17" x14ac:dyDescent="0.2">
      <c r="A5" s="59" t="s">
        <v>4</v>
      </c>
      <c r="B5" s="64">
        <v>6.06</v>
      </c>
      <c r="C5" s="64">
        <v>6.2190551181102363</v>
      </c>
      <c r="D5" s="64">
        <v>6.4920997375328078</v>
      </c>
      <c r="E5" s="64">
        <v>6.8658792650918627</v>
      </c>
      <c r="F5" s="64">
        <v>6.8431506849315067</v>
      </c>
      <c r="G5" s="64">
        <v>7.0168476788006151</v>
      </c>
      <c r="H5" s="65">
        <v>7.1113592784058657</v>
      </c>
      <c r="I5" s="64">
        <v>7.2058708780111171</v>
      </c>
      <c r="J5" s="64">
        <v>9.0140547945205487</v>
      </c>
      <c r="K5" s="64">
        <v>9.2469843520426735</v>
      </c>
      <c r="L5" s="64">
        <v>9.3472085294612732</v>
      </c>
      <c r="M5" s="64">
        <v>9.3853045343771289</v>
      </c>
      <c r="N5" s="64">
        <f>'2020'!J3</f>
        <v>10.388602739726029</v>
      </c>
      <c r="O5" s="64">
        <f>'2021'!J3</f>
        <v>10.468388916862351</v>
      </c>
      <c r="P5" s="64">
        <f>'2022'!J3</f>
        <v>10.639785527733725</v>
      </c>
      <c r="Q5" s="64">
        <f>'2023'!J3</f>
        <v>11.411996649459066</v>
      </c>
    </row>
    <row r="6" spans="1:17" x14ac:dyDescent="0.2">
      <c r="A6" s="59" t="s">
        <v>5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'2020'!J4</f>
        <v>0</v>
      </c>
      <c r="O6" s="64">
        <f>'2021'!J4</f>
        <v>0</v>
      </c>
      <c r="P6" s="64">
        <f>'2022'!J4</f>
        <v>0</v>
      </c>
      <c r="Q6" s="64">
        <f>'2023'!J4</f>
        <v>0</v>
      </c>
    </row>
    <row r="7" spans="1:17" x14ac:dyDescent="0.2">
      <c r="A7" s="59" t="s">
        <v>6</v>
      </c>
      <c r="B7" s="64">
        <v>29.26159357309357</v>
      </c>
      <c r="C7" s="64">
        <v>27.734901734497388</v>
      </c>
      <c r="D7" s="64">
        <v>29.579654372801116</v>
      </c>
      <c r="E7" s="64">
        <v>32.792068449847257</v>
      </c>
      <c r="F7" s="64">
        <v>38.687582648401822</v>
      </c>
      <c r="G7" s="64">
        <v>41.206934596067605</v>
      </c>
      <c r="H7" s="65">
        <v>44.69261331818052</v>
      </c>
      <c r="I7" s="64">
        <v>47.936710346681657</v>
      </c>
      <c r="J7" s="64">
        <v>44.051000000000009</v>
      </c>
      <c r="K7" s="64">
        <v>46.593924127617157</v>
      </c>
      <c r="L7" s="64">
        <v>43.079757990867591</v>
      </c>
      <c r="M7" s="64">
        <v>43.121315185996799</v>
      </c>
      <c r="N7" s="64">
        <f>'2020'!J5</f>
        <v>44.724371232876706</v>
      </c>
      <c r="O7" s="64">
        <f>'2021'!J5</f>
        <v>46.52478171369863</v>
      </c>
      <c r="P7" s="64">
        <f>'2022'!J5</f>
        <v>46.877110958904098</v>
      </c>
      <c r="Q7" s="64">
        <f>'2023'!J5</f>
        <v>53.162196797708333</v>
      </c>
    </row>
    <row r="8" spans="1:17" x14ac:dyDescent="0.2">
      <c r="A8" s="59" t="s">
        <v>7</v>
      </c>
      <c r="B8" s="64">
        <v>5.4474999999999998</v>
      </c>
      <c r="C8" s="64">
        <v>5.70380507841673</v>
      </c>
      <c r="D8" s="64">
        <v>5.70380507841673</v>
      </c>
      <c r="E8" s="64">
        <v>5.9628223798854858</v>
      </c>
      <c r="F8" s="64">
        <v>8.9906690953248347</v>
      </c>
      <c r="G8" s="64">
        <v>9.396350339419854</v>
      </c>
      <c r="H8" s="65">
        <v>9.6243045622922914</v>
      </c>
      <c r="I8" s="64">
        <v>9.56055465250593</v>
      </c>
      <c r="J8" s="64">
        <v>9.8699999999999992</v>
      </c>
      <c r="K8" s="64">
        <v>10.043054393305438</v>
      </c>
      <c r="L8" s="64">
        <v>10.308883399209487</v>
      </c>
      <c r="M8" s="64">
        <v>10.630731225296444</v>
      </c>
      <c r="N8" s="64">
        <f>'2020'!J6</f>
        <v>10.72</v>
      </c>
      <c r="O8" s="64">
        <f>'2021'!J6</f>
        <v>10.903074003795068</v>
      </c>
      <c r="P8" s="64">
        <f>'2022'!J6</f>
        <v>11.573510436432638</v>
      </c>
      <c r="Q8" s="64">
        <f>'2023'!J6</f>
        <v>12.54056925996205</v>
      </c>
    </row>
    <row r="9" spans="1:17" x14ac:dyDescent="0.2">
      <c r="A9" s="59" t="s">
        <v>8</v>
      </c>
      <c r="B9" s="64">
        <v>20.732500000000002</v>
      </c>
      <c r="C9" s="64">
        <v>21.301170687376072</v>
      </c>
      <c r="D9" s="64">
        <v>21.664297752808988</v>
      </c>
      <c r="E9" s="64">
        <v>21.70540647719762</v>
      </c>
      <c r="F9" s="64">
        <v>22.299847792998477</v>
      </c>
      <c r="G9" s="64">
        <v>22.502776407914766</v>
      </c>
      <c r="H9" s="65">
        <v>22.712052228508377</v>
      </c>
      <c r="I9" s="64">
        <v>22.971338230499804</v>
      </c>
      <c r="J9" s="64">
        <v>23.621680902989628</v>
      </c>
      <c r="K9" s="64">
        <v>24.511610738255033</v>
      </c>
      <c r="L9" s="64">
        <v>25.704791464597481</v>
      </c>
      <c r="M9" s="64">
        <v>26.90981303230279</v>
      </c>
      <c r="N9" s="64">
        <f>'2020'!J7</f>
        <v>27.960703934371374</v>
      </c>
      <c r="O9" s="64">
        <f>'2021'!J7</f>
        <v>29.082796066053763</v>
      </c>
      <c r="P9" s="64">
        <f>'2022'!J7</f>
        <v>27.373206593336302</v>
      </c>
      <c r="Q9" s="64">
        <f>'2023'!J7</f>
        <v>32.174177777777778</v>
      </c>
    </row>
    <row r="10" spans="1:17" x14ac:dyDescent="0.2">
      <c r="A10" s="59" t="s">
        <v>9</v>
      </c>
      <c r="B10" s="64">
        <v>2.2271153846153848</v>
      </c>
      <c r="C10" s="64">
        <v>2.2888627550773109</v>
      </c>
      <c r="D10" s="64">
        <v>2.3702570161407595</v>
      </c>
      <c r="E10" s="64">
        <v>2.4916467330715921</v>
      </c>
      <c r="F10" s="64">
        <v>2.3997534246575341</v>
      </c>
      <c r="G10" s="64">
        <v>2.319100931319571</v>
      </c>
      <c r="H10" s="65">
        <v>2.2965455730131912</v>
      </c>
      <c r="I10" s="64">
        <v>2.3314038540321418</v>
      </c>
      <c r="J10" s="64">
        <v>1.9929863013698632</v>
      </c>
      <c r="K10" s="64">
        <v>2.140172914445083</v>
      </c>
      <c r="L10" s="64">
        <v>2.199028118240808</v>
      </c>
      <c r="M10" s="64">
        <v>2.1671852919971166</v>
      </c>
      <c r="N10" s="64">
        <f>'2020'!J8</f>
        <v>1.5616712328767126</v>
      </c>
      <c r="O10" s="64">
        <f>'2021'!J8</f>
        <v>1.4639059827130962</v>
      </c>
      <c r="P10" s="64">
        <f>'2022'!J8</f>
        <v>1.6362815553699988</v>
      </c>
      <c r="Q10" s="64">
        <f>'2023'!J8</f>
        <v>1.9295773058608476</v>
      </c>
    </row>
    <row r="11" spans="1:17" x14ac:dyDescent="0.2">
      <c r="A11" s="59" t="s">
        <v>10</v>
      </c>
      <c r="B11" s="64">
        <v>18.493076923076924</v>
      </c>
      <c r="C11" s="64">
        <v>20.660113876948735</v>
      </c>
      <c r="D11" s="64">
        <v>20.089435106178229</v>
      </c>
      <c r="E11" s="64">
        <v>21.593250785911337</v>
      </c>
      <c r="F11" s="64">
        <v>22.87945205479452</v>
      </c>
      <c r="G11" s="64">
        <v>24.541129495830269</v>
      </c>
      <c r="H11" s="65">
        <v>25.648914456520775</v>
      </c>
      <c r="I11" s="64">
        <v>24.710989856469485</v>
      </c>
      <c r="J11" s="64">
        <v>17.672194246575341</v>
      </c>
      <c r="K11" s="64">
        <v>18.252063120291094</v>
      </c>
      <c r="L11" s="64">
        <v>19.176991679824749</v>
      </c>
      <c r="M11" s="64">
        <v>21.177271194753839</v>
      </c>
      <c r="N11" s="64">
        <f>'2020'!J9</f>
        <v>18.793369863013698</v>
      </c>
      <c r="O11" s="64">
        <f>'2021'!J9</f>
        <v>19.247907180630772</v>
      </c>
      <c r="P11" s="64">
        <f>'2022'!J9</f>
        <v>48.810477522684934</v>
      </c>
      <c r="Q11" s="64">
        <f>'2023'!J9</f>
        <v>61.946403210136992</v>
      </c>
    </row>
    <row r="12" spans="1:17" x14ac:dyDescent="0.2">
      <c r="A12" s="59" t="s">
        <v>11</v>
      </c>
      <c r="B12" s="64">
        <v>7.26</v>
      </c>
      <c r="C12" s="64">
        <v>7.5113951882734069</v>
      </c>
      <c r="D12" s="64">
        <v>7.7269318604280635</v>
      </c>
      <c r="E12" s="64">
        <v>7.8672407344773321</v>
      </c>
      <c r="F12" s="64">
        <v>9.7552193356799979</v>
      </c>
      <c r="G12" s="64">
        <v>9.9751474865307834</v>
      </c>
      <c r="H12" s="65">
        <v>9.5813181796219791</v>
      </c>
      <c r="I12" s="64">
        <v>10.253403779841229</v>
      </c>
      <c r="J12" s="64">
        <v>1.9178082191780821</v>
      </c>
      <c r="K12" s="64">
        <v>1.9203596270084744</v>
      </c>
      <c r="L12" s="64">
        <v>1.919720291181251</v>
      </c>
      <c r="M12" s="64">
        <v>1.9235444351875881</v>
      </c>
      <c r="N12" s="64">
        <f>'2020'!J10</f>
        <v>1.9178082191780821</v>
      </c>
      <c r="O12" s="64">
        <f>'2021'!J10</f>
        <v>1.9422508729519203</v>
      </c>
      <c r="P12" s="64">
        <f>'2022'!J10</f>
        <v>2.0889067955949683</v>
      </c>
      <c r="Q12" s="64">
        <f>'2023'!J10</f>
        <v>2.1941982272361193</v>
      </c>
    </row>
    <row r="13" spans="1:17" x14ac:dyDescent="0.2">
      <c r="A13" s="59" t="s">
        <v>12</v>
      </c>
      <c r="B13" s="64">
        <v>17.386394496975907</v>
      </c>
      <c r="C13" s="64">
        <v>18.366873137461106</v>
      </c>
      <c r="D13" s="64">
        <v>18.959720687521919</v>
      </c>
      <c r="E13" s="64">
        <v>20.122613958795064</v>
      </c>
      <c r="F13" s="64">
        <v>26.807270212054934</v>
      </c>
      <c r="G13" s="64">
        <v>27.255262328806243</v>
      </c>
      <c r="H13" s="65">
        <v>28.093441127889363</v>
      </c>
      <c r="I13" s="64">
        <v>28.382468299986993</v>
      </c>
      <c r="J13" s="64">
        <v>25.054880551560441</v>
      </c>
      <c r="K13" s="64">
        <v>25.911027223674065</v>
      </c>
      <c r="L13" s="64">
        <v>26.056964845609642</v>
      </c>
      <c r="M13" s="64">
        <v>26.060432615288153</v>
      </c>
      <c r="N13" s="64">
        <f>'2020'!J11</f>
        <v>22.19058910699454</v>
      </c>
      <c r="O13" s="64">
        <f>'2021'!J11</f>
        <v>27.562024312910399</v>
      </c>
      <c r="P13" s="64">
        <f>'2022'!J11</f>
        <v>31.498890668536479</v>
      </c>
      <c r="Q13" s="64">
        <f>'2023'!J11</f>
        <v>34.084064069079616</v>
      </c>
    </row>
    <row r="14" spans="1:17" x14ac:dyDescent="0.2">
      <c r="A14" s="59" t="s">
        <v>13</v>
      </c>
      <c r="B14" s="64">
        <v>13.214553667262976</v>
      </c>
      <c r="C14" s="64">
        <v>13.54605501356421</v>
      </c>
      <c r="D14" s="64">
        <v>9.8142579301982469</v>
      </c>
      <c r="E14" s="64">
        <v>10.058034346127734</v>
      </c>
      <c r="F14" s="64">
        <v>7.7417698630137011</v>
      </c>
      <c r="G14" s="64">
        <v>8.263951903382333</v>
      </c>
      <c r="H14" s="65">
        <v>8.8230327393330441</v>
      </c>
      <c r="I14" s="64">
        <v>9.1011425183506329</v>
      </c>
      <c r="J14" s="64">
        <v>12.448473972602741</v>
      </c>
      <c r="K14" s="64">
        <v>12.730134548392343</v>
      </c>
      <c r="L14" s="64">
        <v>12.999518555427747</v>
      </c>
      <c r="M14" s="64">
        <v>13.519836103392578</v>
      </c>
      <c r="N14" s="64">
        <f>'2020'!J12</f>
        <v>10.63806301369863</v>
      </c>
      <c r="O14" s="64">
        <f>'2021'!J12</f>
        <v>10.841565995789303</v>
      </c>
      <c r="P14" s="64">
        <f>'2022'!J12</f>
        <v>11.188265745592552</v>
      </c>
      <c r="Q14" s="64">
        <f>'2023'!J12</f>
        <v>11.965218785372629</v>
      </c>
    </row>
    <row r="15" spans="1:17" x14ac:dyDescent="0.2">
      <c r="A15" s="59" t="s">
        <v>14</v>
      </c>
      <c r="B15" s="64">
        <v>186.9778846153846</v>
      </c>
      <c r="C15" s="64">
        <v>193.46851818961289</v>
      </c>
      <c r="D15" s="64">
        <v>199.06594530867218</v>
      </c>
      <c r="E15" s="64">
        <v>204.36563694267514</v>
      </c>
      <c r="F15" s="64">
        <v>147.84904172813486</v>
      </c>
      <c r="G15" s="64">
        <v>156.57213519009483</v>
      </c>
      <c r="H15" s="65">
        <v>161.73901565136791</v>
      </c>
      <c r="I15" s="64">
        <v>165.62075202700075</v>
      </c>
      <c r="J15" s="64">
        <v>228.40945437302426</v>
      </c>
      <c r="K15" s="64">
        <v>234.55348062292984</v>
      </c>
      <c r="L15" s="64">
        <v>202.87733519840398</v>
      </c>
      <c r="M15" s="64">
        <v>209.11058273952543</v>
      </c>
      <c r="N15" s="64">
        <f>'2020'!J13</f>
        <v>219.42000000000002</v>
      </c>
      <c r="O15" s="64">
        <f>'2021'!J13</f>
        <v>225.38717687544749</v>
      </c>
      <c r="P15" s="64">
        <f>'2022'!J13</f>
        <v>240.55552114177732</v>
      </c>
      <c r="Q15" s="64">
        <f>'2023'!J13</f>
        <v>247.33519128620441</v>
      </c>
    </row>
    <row r="16" spans="1:17" x14ac:dyDescent="0.2">
      <c r="A16" s="59" t="s">
        <v>15</v>
      </c>
      <c r="B16" s="64">
        <v>27.391648777579015</v>
      </c>
      <c r="C16" s="64">
        <v>28.170734047550791</v>
      </c>
      <c r="D16" s="64">
        <v>29.197147974656453</v>
      </c>
      <c r="E16" s="64">
        <v>30.446157693182627</v>
      </c>
      <c r="F16" s="64">
        <v>41.267859251764214</v>
      </c>
      <c r="G16" s="64">
        <v>42.286619100064058</v>
      </c>
      <c r="H16" s="65">
        <v>44.192549935425014</v>
      </c>
      <c r="I16" s="64">
        <v>44.539871622791743</v>
      </c>
      <c r="J16" s="64">
        <v>39.08542435312026</v>
      </c>
      <c r="K16" s="64">
        <v>39.803642367694323</v>
      </c>
      <c r="L16" s="64">
        <v>41.746158040101093</v>
      </c>
      <c r="M16" s="64">
        <v>42.422962286534407</v>
      </c>
      <c r="N16" s="64">
        <f>'2020'!J14</f>
        <v>40.921507309136686</v>
      </c>
      <c r="O16" s="64">
        <f>'2021'!J14</f>
        <v>41.591893687980473</v>
      </c>
      <c r="P16" s="64">
        <f>'2022'!J14</f>
        <v>49.986090551103381</v>
      </c>
      <c r="Q16" s="64">
        <f>'2023'!J14</f>
        <v>54.205055957001854</v>
      </c>
    </row>
    <row r="17" spans="1:17" x14ac:dyDescent="0.2">
      <c r="A17" s="59" t="s">
        <v>16</v>
      </c>
      <c r="B17" s="64">
        <v>0</v>
      </c>
      <c r="C17" s="64">
        <v>0</v>
      </c>
      <c r="D17" s="64">
        <v>0</v>
      </c>
      <c r="E17" s="64">
        <v>0</v>
      </c>
      <c r="F17" s="64">
        <v>60.24513024342437</v>
      </c>
      <c r="G17" s="64">
        <v>59.312013163730896</v>
      </c>
      <c r="H17" s="65">
        <v>58.870301853450741</v>
      </c>
      <c r="I17" s="64">
        <v>56.220033991769753</v>
      </c>
      <c r="J17" s="64">
        <v>55.45052368733748</v>
      </c>
      <c r="K17" s="64">
        <v>59.926679767965076</v>
      </c>
      <c r="L17" s="64">
        <v>59.936751625653358</v>
      </c>
      <c r="M17" s="64">
        <v>61.75882248700556</v>
      </c>
      <c r="N17" s="64">
        <f>'2020'!J15</f>
        <v>65.411007757156526</v>
      </c>
      <c r="O17" s="64">
        <f>'2021'!J15</f>
        <v>69.612593651261975</v>
      </c>
      <c r="P17" s="64">
        <f>'2022'!J15</f>
        <v>79.378500714964105</v>
      </c>
      <c r="Q17" s="64">
        <f>'2023'!J15</f>
        <v>81.157852383382533</v>
      </c>
    </row>
    <row r="18" spans="1:17" x14ac:dyDescent="0.2">
      <c r="A18" s="59" t="s">
        <v>17</v>
      </c>
      <c r="B18" s="64">
        <v>35.024010882528323</v>
      </c>
      <c r="C18" s="64">
        <v>37.41809284876468</v>
      </c>
      <c r="D18" s="64">
        <v>39.375606927040288</v>
      </c>
      <c r="E18" s="64">
        <v>44.276433540277054</v>
      </c>
      <c r="F18" s="64">
        <v>13.770058447488585</v>
      </c>
      <c r="G18" s="64">
        <v>14.056302182145041</v>
      </c>
      <c r="H18" s="65">
        <v>15.110199568834718</v>
      </c>
      <c r="I18" s="64">
        <v>15.240310357314923</v>
      </c>
      <c r="J18" s="64">
        <v>21.859523287671237</v>
      </c>
      <c r="K18" s="64">
        <v>25.137838107951492</v>
      </c>
      <c r="L18" s="64">
        <v>24.05709751697805</v>
      </c>
      <c r="M18" s="64">
        <v>26.494556186645855</v>
      </c>
      <c r="N18" s="64">
        <f>'2020'!J16</f>
        <v>30.900684931506849</v>
      </c>
      <c r="O18" s="64">
        <f>'2021'!J16</f>
        <v>32.485405998942312</v>
      </c>
      <c r="P18" s="64">
        <f>'2022'!J16</f>
        <v>43.614173125291494</v>
      </c>
      <c r="Q18" s="64">
        <f>'2023'!J16</f>
        <v>44.967657014993087</v>
      </c>
    </row>
    <row r="19" spans="1:17" x14ac:dyDescent="0.2">
      <c r="A19" s="59" t="s">
        <v>18</v>
      </c>
      <c r="B19" s="64">
        <v>90.084848389982113</v>
      </c>
      <c r="C19" s="64">
        <v>93.777837702823234</v>
      </c>
      <c r="D19" s="64">
        <v>104.73153647924492</v>
      </c>
      <c r="E19" s="64">
        <v>108.56221015837609</v>
      </c>
      <c r="F19" s="64">
        <v>93.281123744292245</v>
      </c>
      <c r="G19" s="64">
        <v>99.64822864745615</v>
      </c>
      <c r="H19" s="65">
        <v>100.91072905574617</v>
      </c>
      <c r="I19" s="64">
        <v>102.7839718094949</v>
      </c>
      <c r="J19" s="64">
        <v>92.901357077625562</v>
      </c>
      <c r="K19" s="64">
        <v>95.438771896378313</v>
      </c>
      <c r="L19" s="64">
        <v>97.350050309535149</v>
      </c>
      <c r="M19" s="64">
        <v>98.756679083971292</v>
      </c>
      <c r="N19" s="64">
        <f>'2020'!J17</f>
        <v>96.584974885844758</v>
      </c>
      <c r="O19" s="64">
        <f>'2021'!J17</f>
        <v>97.728250574640967</v>
      </c>
      <c r="P19" s="64">
        <f>'2022'!J17</f>
        <v>112.16248487686346</v>
      </c>
      <c r="Q19" s="64">
        <f>'2023'!J17</f>
        <v>118.88210844574076</v>
      </c>
    </row>
    <row r="20" spans="1:17" x14ac:dyDescent="0.2">
      <c r="A20" s="59" t="s">
        <v>19</v>
      </c>
      <c r="B20" s="64">
        <v>69.400000000000006</v>
      </c>
      <c r="C20" s="58">
        <v>71.62</v>
      </c>
      <c r="D20" s="64">
        <v>71.176345984112984</v>
      </c>
      <c r="E20" s="64">
        <v>76.607472786113561</v>
      </c>
      <c r="F20" s="64">
        <v>82.668562240940417</v>
      </c>
      <c r="G20" s="64">
        <v>86.884658915228371</v>
      </c>
      <c r="H20" s="65">
        <v>91.326126659239975</v>
      </c>
      <c r="I20" s="64">
        <v>92.422040179150855</v>
      </c>
      <c r="J20" s="64">
        <v>91.965913746045828</v>
      </c>
      <c r="K20" s="64">
        <v>91.046254608585372</v>
      </c>
      <c r="L20" s="64">
        <v>90.135792062499519</v>
      </c>
      <c r="M20" s="64">
        <v>89.234434141874516</v>
      </c>
      <c r="N20" s="64">
        <f>'2020'!J18</f>
        <v>91.643763863705118</v>
      </c>
      <c r="O20" s="64">
        <f>'2021'!J18</f>
        <v>93.018420321660685</v>
      </c>
      <c r="P20" s="64">
        <f>'2022'!J18</f>
        <v>96.832175554848774</v>
      </c>
      <c r="Q20" s="64">
        <f>'2023'!J18</f>
        <v>107.58054704143699</v>
      </c>
    </row>
    <row r="21" spans="1:17" x14ac:dyDescent="0.2">
      <c r="A21" s="60" t="s">
        <v>20</v>
      </c>
      <c r="B21" s="66">
        <v>370.05182366053373</v>
      </c>
      <c r="C21" s="66">
        <v>386.96059104717546</v>
      </c>
      <c r="D21" s="66">
        <v>402.83464774938989</v>
      </c>
      <c r="E21" s="66">
        <v>424.65399962884555</v>
      </c>
      <c r="F21" s="67">
        <f>F22-F20-F15</f>
        <v>454.52050390641801</v>
      </c>
      <c r="G21" s="67">
        <v>471.15623213408986</v>
      </c>
      <c r="H21" s="68">
        <v>482.28893617889855</v>
      </c>
      <c r="I21" s="67">
        <v>484.48474085357327</v>
      </c>
      <c r="J21" s="67">
        <v>455.90355571052947</v>
      </c>
      <c r="K21" s="67">
        <f>SUM(K4:K20)-K20-K15</f>
        <v>474.57130974576143</v>
      </c>
      <c r="L21" s="67">
        <f>SUM(L4:L19)-L15</f>
        <v>479.59239171541731</v>
      </c>
      <c r="M21" s="67">
        <v>490.6481000204019</v>
      </c>
      <c r="N21" s="67">
        <f>'2020'!J19</f>
        <v>495.10335422638053</v>
      </c>
      <c r="O21" s="67">
        <f>'2021'!J19</f>
        <v>511.39469619655483</v>
      </c>
      <c r="P21" s="67">
        <f>'2022'!J19</f>
        <v>599.19816951799999</v>
      </c>
      <c r="Q21" s="67">
        <f>'2023'!J19</f>
        <v>665.48295339628226</v>
      </c>
    </row>
    <row r="22" spans="1:17" x14ac:dyDescent="0.2">
      <c r="A22" s="59" t="s">
        <v>21</v>
      </c>
      <c r="B22" s="63">
        <v>626.4297082759183</v>
      </c>
      <c r="C22" s="63">
        <v>652.04910923678835</v>
      </c>
      <c r="D22" s="63">
        <v>673.07693904217513</v>
      </c>
      <c r="E22" s="63">
        <v>705.62710935763425</v>
      </c>
      <c r="F22" s="64">
        <f>SUM(F4:F20)</f>
        <v>685.03810787549332</v>
      </c>
      <c r="G22" s="64">
        <v>714.6130262394131</v>
      </c>
      <c r="H22" s="69">
        <v>735.35407848950649</v>
      </c>
      <c r="I22" s="64">
        <v>742.52753305972487</v>
      </c>
      <c r="J22" s="64">
        <v>776.27892382959953</v>
      </c>
      <c r="K22" s="64">
        <f>SUM(K4:K20)</f>
        <v>800.17104497727667</v>
      </c>
      <c r="L22" s="64">
        <f>SUM(L4:L20)</f>
        <v>772.60551897632081</v>
      </c>
      <c r="M22" s="64">
        <v>788.99311690180184</v>
      </c>
      <c r="N22" s="64">
        <f>'2020'!J20</f>
        <v>806.16711809008564</v>
      </c>
      <c r="O22" s="64">
        <f>'2021'!J20</f>
        <v>829.80029339366297</v>
      </c>
      <c r="P22" s="64">
        <f>'2022'!J20</f>
        <v>936.58586621462609</v>
      </c>
      <c r="Q22" s="64">
        <f>'2023'!J20</f>
        <v>1020.3986917239237</v>
      </c>
    </row>
    <row r="23" spans="1:17" x14ac:dyDescent="0.2">
      <c r="A23" s="70"/>
      <c r="C23" s="71">
        <f>C21/B21-1</f>
        <v>4.5692971377308877E-2</v>
      </c>
      <c r="D23" s="71">
        <f t="shared" ref="D23:Q23" si="0">D21/C21-1</f>
        <v>4.1022411763577127E-2</v>
      </c>
      <c r="E23" s="71">
        <f t="shared" si="0"/>
        <v>5.4164536246717798E-2</v>
      </c>
      <c r="F23" s="71">
        <f t="shared" si="0"/>
        <v>7.0331385795674217E-2</v>
      </c>
      <c r="G23" s="71">
        <f t="shared" si="0"/>
        <v>3.6600611159880669E-2</v>
      </c>
      <c r="H23" s="71">
        <f t="shared" si="0"/>
        <v>2.3628476682529209E-2</v>
      </c>
      <c r="I23" s="71">
        <f t="shared" si="0"/>
        <v>4.5528821209785963E-3</v>
      </c>
      <c r="J23" s="71">
        <f t="shared" si="0"/>
        <v>-5.8992952167469692E-2</v>
      </c>
      <c r="K23" s="71">
        <f t="shared" si="0"/>
        <v>4.094671735151989E-2</v>
      </c>
      <c r="L23" s="71">
        <f t="shared" si="0"/>
        <v>1.0580247618310112E-2</v>
      </c>
      <c r="M23" s="71">
        <f t="shared" si="0"/>
        <v>2.3052301279093079E-2</v>
      </c>
      <c r="N23" s="71">
        <f t="shared" si="0"/>
        <v>9.080345375419574E-3</v>
      </c>
      <c r="O23" s="71">
        <f t="shared" si="0"/>
        <v>3.2904931528145775E-2</v>
      </c>
      <c r="P23" s="71">
        <f t="shared" si="0"/>
        <v>0.17169414148107998</v>
      </c>
      <c r="Q23" s="71">
        <f t="shared" si="0"/>
        <v>0.11062247391643787</v>
      </c>
    </row>
    <row r="24" spans="1:17" x14ac:dyDescent="0.2">
      <c r="A24" s="59" t="s">
        <v>22</v>
      </c>
      <c r="L24" s="64"/>
      <c r="Q24" s="64"/>
    </row>
    <row r="25" spans="1:17" ht="31.5" customHeight="1" x14ac:dyDescent="0.2">
      <c r="A25" s="72" t="s">
        <v>23</v>
      </c>
      <c r="B25" s="63">
        <v>349.31932366053371</v>
      </c>
      <c r="C25" s="63">
        <v>365.65942035979936</v>
      </c>
      <c r="D25" s="63">
        <v>381.17034999658091</v>
      </c>
      <c r="E25" s="63">
        <v>402.94859315164791</v>
      </c>
      <c r="F25" s="64">
        <f>F22-F20-F9-F15</f>
        <v>432.22065611341958</v>
      </c>
      <c r="G25" s="64">
        <v>448.65345572617514</v>
      </c>
      <c r="H25" s="69">
        <v>459.5768839503902</v>
      </c>
      <c r="I25" s="64">
        <v>461.51340262307349</v>
      </c>
      <c r="J25" s="64">
        <v>432.28187480753985</v>
      </c>
      <c r="K25" s="64">
        <f>K22-K20-K9-K15</f>
        <v>450.05969900750637</v>
      </c>
      <c r="L25" s="64">
        <f>L21-L9</f>
        <v>453.88760025081984</v>
      </c>
      <c r="M25" s="64">
        <v>463.73828698809916</v>
      </c>
      <c r="N25" s="64">
        <f>'2020'!J22</f>
        <v>467.14265029200914</v>
      </c>
      <c r="O25" s="64">
        <f>'2021'!J22</f>
        <v>482.31190013050104</v>
      </c>
      <c r="P25" s="64">
        <f>'2022'!J22</f>
        <v>571.82496292466374</v>
      </c>
      <c r="Q25" s="64">
        <f>'2023'!J22</f>
        <v>633.30877561850446</v>
      </c>
    </row>
    <row r="26" spans="1:17" ht="30" customHeight="1" x14ac:dyDescent="0.2">
      <c r="A26" s="72" t="s">
        <v>24</v>
      </c>
      <c r="B26" s="63">
        <v>343.87182366053372</v>
      </c>
      <c r="C26" s="63">
        <v>359.95561528138262</v>
      </c>
      <c r="D26" s="63">
        <v>375.46654491816417</v>
      </c>
      <c r="E26" s="63">
        <v>396.98577077176242</v>
      </c>
      <c r="F26" s="64">
        <f>F22-F20-F15-F8-F9</f>
        <v>423.22998701809468</v>
      </c>
      <c r="G26" s="64">
        <v>439.25710538675526</v>
      </c>
      <c r="H26" s="69">
        <v>449.95257938809789</v>
      </c>
      <c r="I26" s="64">
        <v>451.95284797056757</v>
      </c>
      <c r="J26" s="64">
        <v>422.41187480753985</v>
      </c>
      <c r="K26" s="64">
        <f>K22-K20-K9-K8-K15</f>
        <v>440.01664461420097</v>
      </c>
      <c r="L26" s="64">
        <f>L25-L8</f>
        <v>443.57871685161035</v>
      </c>
      <c r="M26" s="64">
        <v>453.10755576280269</v>
      </c>
      <c r="N26" s="64">
        <f>'2020'!J23</f>
        <v>456.42265029200911</v>
      </c>
      <c r="O26" s="64">
        <f>'2021'!J23</f>
        <v>471.408826126706</v>
      </c>
      <c r="P26" s="64">
        <f>'2022'!J23</f>
        <v>560.25145248823105</v>
      </c>
      <c r="Q26" s="64">
        <f>'2023'!J23</f>
        <v>620.76820635854244</v>
      </c>
    </row>
    <row r="27" spans="1:17" ht="33" customHeight="1" x14ac:dyDescent="0.2">
      <c r="A27" s="72" t="s">
        <v>25</v>
      </c>
      <c r="B27" s="63">
        <v>418.71932366053375</v>
      </c>
      <c r="C27" s="63">
        <v>437.27942035979936</v>
      </c>
      <c r="D27" s="63">
        <v>452.34669598069388</v>
      </c>
      <c r="E27" s="63">
        <v>479.55606593776145</v>
      </c>
      <c r="F27" s="64">
        <f>F22-F9-F15</f>
        <v>514.88921835436008</v>
      </c>
      <c r="G27" s="64">
        <v>535.53811464140347</v>
      </c>
      <c r="H27" s="69">
        <v>550.9030106096302</v>
      </c>
      <c r="I27" s="64">
        <v>553.93544280222432</v>
      </c>
      <c r="J27" s="64">
        <v>524.24778855358568</v>
      </c>
      <c r="K27" s="64">
        <f>K22-K9-K15</f>
        <v>541.10595361609171</v>
      </c>
      <c r="L27" s="64">
        <f>L22-L15-L9</f>
        <v>544.02339231331928</v>
      </c>
      <c r="M27" s="64">
        <v>552.97272112997371</v>
      </c>
      <c r="N27" s="64">
        <f>'2020'!J24</f>
        <v>558.78641415571428</v>
      </c>
      <c r="O27" s="64">
        <f>'2021'!J24</f>
        <v>575.33032045216169</v>
      </c>
      <c r="P27" s="64">
        <f>'2022'!J24</f>
        <v>668.65713847951258</v>
      </c>
      <c r="Q27" s="64">
        <f>'2023'!J24</f>
        <v>740.88932265994151</v>
      </c>
    </row>
  </sheetData>
  <mergeCells count="1">
    <mergeCell ref="B1:K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72D7B-5074-4C67-AF1D-C9E2D3AA5CEE}">
  <dimension ref="A1:Q27"/>
  <sheetViews>
    <sheetView workbookViewId="0">
      <selection activeCell="R29" sqref="R29"/>
    </sheetView>
  </sheetViews>
  <sheetFormatPr baseColWidth="10" defaultColWidth="8.83203125" defaultRowHeight="15" x14ac:dyDescent="0.2"/>
  <cols>
    <col min="1" max="1" width="43.1640625" style="58" customWidth="1"/>
    <col min="2" max="16384" width="8.83203125" style="58"/>
  </cols>
  <sheetData>
    <row r="1" spans="1:17" x14ac:dyDescent="0.2">
      <c r="A1" s="56" t="s">
        <v>0</v>
      </c>
      <c r="B1" s="57" t="s">
        <v>27</v>
      </c>
      <c r="C1" s="57"/>
      <c r="D1" s="57"/>
      <c r="E1" s="57"/>
      <c r="F1" s="57"/>
      <c r="G1" s="57"/>
      <c r="H1" s="57"/>
      <c r="I1" s="57"/>
      <c r="J1" s="57"/>
      <c r="K1" s="57"/>
    </row>
    <row r="2" spans="1:17" x14ac:dyDescent="0.2">
      <c r="A2" s="59"/>
    </row>
    <row r="3" spans="1:17" x14ac:dyDescent="0.2">
      <c r="A3" s="60" t="s">
        <v>2</v>
      </c>
      <c r="B3" s="61">
        <v>2008</v>
      </c>
      <c r="C3" s="61">
        <v>2009</v>
      </c>
      <c r="D3" s="61">
        <v>2010</v>
      </c>
      <c r="E3" s="61">
        <v>2011</v>
      </c>
      <c r="F3" s="61">
        <v>2012</v>
      </c>
      <c r="G3" s="61">
        <v>2013</v>
      </c>
      <c r="H3" s="61">
        <v>2014</v>
      </c>
      <c r="I3" s="61">
        <v>2015</v>
      </c>
      <c r="J3" s="61">
        <v>2016</v>
      </c>
      <c r="K3" s="61">
        <v>2017</v>
      </c>
      <c r="L3" s="61">
        <v>2018</v>
      </c>
      <c r="M3" s="61">
        <v>2019</v>
      </c>
      <c r="N3" s="61">
        <v>2020</v>
      </c>
      <c r="O3" s="61">
        <v>2021</v>
      </c>
      <c r="P3" s="62">
        <v>2022</v>
      </c>
      <c r="Q3" s="62">
        <v>2023</v>
      </c>
    </row>
    <row r="4" spans="1:17" x14ac:dyDescent="0.2">
      <c r="A4" s="59" t="s">
        <v>3</v>
      </c>
      <c r="B4" s="64">
        <v>105.09218534614614</v>
      </c>
      <c r="C4" s="64">
        <v>112.41662779412226</v>
      </c>
      <c r="D4" s="64">
        <v>115.5091701610455</v>
      </c>
      <c r="E4" s="64">
        <v>120.6634074392509</v>
      </c>
      <c r="F4" s="64">
        <v>134.69936906489053</v>
      </c>
      <c r="G4" s="64">
        <v>139.87340611572145</v>
      </c>
      <c r="H4" s="65">
        <v>141.55932830082367</v>
      </c>
      <c r="I4" s="64">
        <v>139.69900037243502</v>
      </c>
      <c r="J4" s="64">
        <v>139.74296057094531</v>
      </c>
      <c r="K4" s="64">
        <v>142.44387493492155</v>
      </c>
      <c r="L4" s="64">
        <v>146.15476290699866</v>
      </c>
      <c r="M4" s="64">
        <v>147.02953203652368</v>
      </c>
      <c r="N4" s="64">
        <f>'2020'!K2</f>
        <v>144.73000000000002</v>
      </c>
      <c r="O4" s="64">
        <f>'2021'!K2</f>
        <v>144.15712346332327</v>
      </c>
      <c r="P4" s="64">
        <f>'2022'!K2</f>
        <v>157.59689939728111</v>
      </c>
      <c r="Q4" s="64">
        <f>'2023'!K2</f>
        <v>186.48638248175712</v>
      </c>
    </row>
    <row r="5" spans="1:17" x14ac:dyDescent="0.2">
      <c r="A5" s="59" t="s">
        <v>4</v>
      </c>
      <c r="B5" s="64">
        <v>6.06</v>
      </c>
      <c r="C5" s="64">
        <v>6.2190551181102363</v>
      </c>
      <c r="D5" s="64">
        <v>6.4920997375328078</v>
      </c>
      <c r="E5" s="64">
        <v>6.8658792650918627</v>
      </c>
      <c r="F5" s="64">
        <v>6.8431506849315067</v>
      </c>
      <c r="G5" s="64">
        <v>7.0168476788006151</v>
      </c>
      <c r="H5" s="65">
        <v>7.1113592784058657</v>
      </c>
      <c r="I5" s="64">
        <v>7.2058708780111171</v>
      </c>
      <c r="J5" s="64">
        <v>9.0140547945205487</v>
      </c>
      <c r="K5" s="64">
        <v>9.2469843520426735</v>
      </c>
      <c r="L5" s="64">
        <v>9.3472085294612732</v>
      </c>
      <c r="M5" s="64">
        <v>9.3853045343771289</v>
      </c>
      <c r="N5" s="64">
        <f>'2020'!K3</f>
        <v>10.388602739726029</v>
      </c>
      <c r="O5" s="64">
        <f>'2021'!K3</f>
        <v>10.468388916862351</v>
      </c>
      <c r="P5" s="64">
        <f>'2022'!K3</f>
        <v>10.639785527733725</v>
      </c>
      <c r="Q5" s="64">
        <f>'2023'!K3</f>
        <v>11.411996649459066</v>
      </c>
    </row>
    <row r="6" spans="1:17" x14ac:dyDescent="0.2">
      <c r="A6" s="59" t="s">
        <v>5</v>
      </c>
      <c r="B6" s="64">
        <v>0</v>
      </c>
      <c r="C6" s="64">
        <v>0</v>
      </c>
      <c r="D6" s="64">
        <v>0</v>
      </c>
      <c r="E6" s="64">
        <v>0</v>
      </c>
      <c r="F6" s="64">
        <v>0</v>
      </c>
      <c r="G6" s="64">
        <v>0</v>
      </c>
      <c r="H6" s="65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>'2020'!K4</f>
        <v>0</v>
      </c>
      <c r="O6" s="64">
        <f>'2021'!K4</f>
        <v>0</v>
      </c>
      <c r="P6" s="64">
        <f>'2022'!K4</f>
        <v>0</v>
      </c>
      <c r="Q6" s="64">
        <f>'2023'!K4</f>
        <v>0</v>
      </c>
    </row>
    <row r="7" spans="1:17" x14ac:dyDescent="0.2">
      <c r="A7" s="59" t="s">
        <v>6</v>
      </c>
      <c r="B7" s="64">
        <v>43.298343125866381</v>
      </c>
      <c r="C7" s="64">
        <v>41.039299136690751</v>
      </c>
      <c r="D7" s="64">
        <v>43.768977290277974</v>
      </c>
      <c r="E7" s="64">
        <v>48.522382350835045</v>
      </c>
      <c r="F7" s="64">
        <v>50.660075799086755</v>
      </c>
      <c r="G7" s="64">
        <v>53.959081627216413</v>
      </c>
      <c r="H7" s="65">
        <v>58.523459553806738</v>
      </c>
      <c r="I7" s="64">
        <v>62.771494455781905</v>
      </c>
      <c r="J7" s="64">
        <v>59.379593607305935</v>
      </c>
      <c r="K7" s="64">
        <v>62.807388691915115</v>
      </c>
      <c r="L7" s="64">
        <v>59.284054794520557</v>
      </c>
      <c r="M7" s="64">
        <v>59.325695859503853</v>
      </c>
      <c r="N7" s="64">
        <f>'2020'!K5</f>
        <v>60.010891780821915</v>
      </c>
      <c r="O7" s="64">
        <f>'2021'!K5</f>
        <v>62.386054672602739</v>
      </c>
      <c r="P7" s="64">
        <f>'2022'!K5</f>
        <v>62.984946575342455</v>
      </c>
      <c r="Q7" s="64">
        <f>'2023'!K5</f>
        <v>71.2242310433829</v>
      </c>
    </row>
    <row r="8" spans="1:17" x14ac:dyDescent="0.2">
      <c r="A8" s="59" t="s">
        <v>7</v>
      </c>
      <c r="B8" s="64">
        <v>8.2349999999999994</v>
      </c>
      <c r="C8" s="64">
        <v>8.6224570575056028</v>
      </c>
      <c r="D8" s="64">
        <v>8.6224570575056028</v>
      </c>
      <c r="E8" s="64">
        <v>9.0140141896937998</v>
      </c>
      <c r="F8" s="64">
        <v>9.5467929568913181</v>
      </c>
      <c r="G8" s="64">
        <v>9.9775678861880905</v>
      </c>
      <c r="H8" s="65">
        <v>10.219622370269134</v>
      </c>
      <c r="I8" s="64">
        <v>10.151929167093925</v>
      </c>
      <c r="J8" s="64">
        <v>9.8699999999999992</v>
      </c>
      <c r="K8" s="64">
        <v>10.043054393305438</v>
      </c>
      <c r="L8" s="64">
        <v>10.308883399209487</v>
      </c>
      <c r="M8" s="64">
        <v>10.630731225296444</v>
      </c>
      <c r="N8" s="64">
        <f>'2020'!K6</f>
        <v>10.72</v>
      </c>
      <c r="O8" s="64">
        <f>'2021'!K6</f>
        <v>10.903074003795068</v>
      </c>
      <c r="P8" s="64">
        <f>'2022'!K6</f>
        <v>11.573510436432638</v>
      </c>
      <c r="Q8" s="64">
        <f>'2023'!K6</f>
        <v>12.54056925996205</v>
      </c>
    </row>
    <row r="9" spans="1:17" x14ac:dyDescent="0.2">
      <c r="A9" s="59" t="s">
        <v>8</v>
      </c>
      <c r="B9" s="64">
        <v>20.732500000000002</v>
      </c>
      <c r="C9" s="64">
        <v>21.301170687376072</v>
      </c>
      <c r="D9" s="64">
        <v>21.664297752808988</v>
      </c>
      <c r="E9" s="64">
        <v>21.70540647719762</v>
      </c>
      <c r="F9" s="64">
        <v>22.299847792998477</v>
      </c>
      <c r="G9" s="64">
        <v>22.502776407914766</v>
      </c>
      <c r="H9" s="65">
        <v>22.712052228508377</v>
      </c>
      <c r="I9" s="64">
        <v>22.971338230499804</v>
      </c>
      <c r="J9" s="64">
        <v>23.621680902989628</v>
      </c>
      <c r="K9" s="64">
        <v>24.511610738255033</v>
      </c>
      <c r="L9" s="64">
        <v>25.704791464597481</v>
      </c>
      <c r="M9" s="64">
        <v>26.90981303230279</v>
      </c>
      <c r="N9" s="64">
        <f>'2020'!K7</f>
        <v>27.960703934371374</v>
      </c>
      <c r="O9" s="64">
        <f>'2021'!K7</f>
        <v>29.082796066053763</v>
      </c>
      <c r="P9" s="64">
        <f>'2022'!K7</f>
        <v>27.373206593336302</v>
      </c>
      <c r="Q9" s="64">
        <f>'2023'!K7</f>
        <v>32.174177777777778</v>
      </c>
    </row>
    <row r="10" spans="1:17" x14ac:dyDescent="0.2">
      <c r="A10" s="59" t="s">
        <v>9</v>
      </c>
      <c r="B10" s="64">
        <v>2.4696153846153845</v>
      </c>
      <c r="C10" s="64">
        <v>2.5380861325190245</v>
      </c>
      <c r="D10" s="64">
        <v>2.6283430274829143</v>
      </c>
      <c r="E10" s="64">
        <v>2.7629502932480254</v>
      </c>
      <c r="F10" s="64">
        <v>2.8444931506849311</v>
      </c>
      <c r="G10" s="64">
        <v>2.748893551772706</v>
      </c>
      <c r="H10" s="65">
        <v>2.7221580707209818</v>
      </c>
      <c r="I10" s="64">
        <v>2.7634765414372828</v>
      </c>
      <c r="J10" s="64">
        <v>1.9929863013698632</v>
      </c>
      <c r="K10" s="64">
        <v>2.140172914445083</v>
      </c>
      <c r="L10" s="64">
        <v>2.199028118240808</v>
      </c>
      <c r="M10" s="64">
        <v>2.1671852919971166</v>
      </c>
      <c r="N10" s="64">
        <f>'2020'!K8</f>
        <v>1.5616712328767126</v>
      </c>
      <c r="O10" s="64">
        <f>'2021'!K8</f>
        <v>1.4639059827130962</v>
      </c>
      <c r="P10" s="64">
        <f>'2022'!K8</f>
        <v>1.6362815553699988</v>
      </c>
      <c r="Q10" s="64">
        <f>'2023'!K8</f>
        <v>1.9295773058608476</v>
      </c>
    </row>
    <row r="11" spans="1:17" x14ac:dyDescent="0.2">
      <c r="A11" s="59" t="s">
        <v>10</v>
      </c>
      <c r="B11" s="64">
        <v>18.857500000000002</v>
      </c>
      <c r="C11" s="64">
        <v>21.067240408673893</v>
      </c>
      <c r="D11" s="64">
        <v>20.485315888240201</v>
      </c>
      <c r="E11" s="64">
        <v>22.018765638031695</v>
      </c>
      <c r="F11" s="64">
        <v>30.493150684931503</v>
      </c>
      <c r="G11" s="64">
        <v>32.707792035515617</v>
      </c>
      <c r="H11" s="65">
        <v>34.184219602571694</v>
      </c>
      <c r="I11" s="64">
        <v>32.93417759579755</v>
      </c>
      <c r="J11" s="64">
        <v>19.97263205479452</v>
      </c>
      <c r="K11" s="64">
        <v>20.627984044092464</v>
      </c>
      <c r="L11" s="64">
        <v>21.67331308126716</v>
      </c>
      <c r="M11" s="64">
        <v>23.93397444572469</v>
      </c>
      <c r="N11" s="64">
        <f>'2020'!K9</f>
        <v>21.232054794520543</v>
      </c>
      <c r="O11" s="64">
        <f>'2021'!K9</f>
        <v>21.74557425931825</v>
      </c>
      <c r="P11" s="64">
        <f>'2022'!K9</f>
        <v>51.44885831764384</v>
      </c>
      <c r="Q11" s="64">
        <f>'2023'!K9</f>
        <v>65.053286148219186</v>
      </c>
    </row>
    <row r="12" spans="1:17" x14ac:dyDescent="0.2">
      <c r="A12" s="59" t="s">
        <v>11</v>
      </c>
      <c r="B12" s="64">
        <v>8.8596153846153847</v>
      </c>
      <c r="C12" s="64">
        <v>9.1664011528860954</v>
      </c>
      <c r="D12" s="64">
        <v>9.4294276014494827</v>
      </c>
      <c r="E12" s="64">
        <v>9.6006511082160078</v>
      </c>
      <c r="F12" s="64">
        <v>9.6436731686399995</v>
      </c>
      <c r="G12" s="64">
        <v>9.8610865485351109</v>
      </c>
      <c r="H12" s="65">
        <v>9.4717604873394006</v>
      </c>
      <c r="I12" s="64">
        <v>10.136161117077974</v>
      </c>
      <c r="J12" s="64">
        <v>1.9178082191780821</v>
      </c>
      <c r="K12" s="64">
        <v>1.9203596270084744</v>
      </c>
      <c r="L12" s="64">
        <v>1.919720291181251</v>
      </c>
      <c r="M12" s="64">
        <v>1.9235444351875881</v>
      </c>
      <c r="N12" s="64">
        <f>'2020'!K10</f>
        <v>1.9178082191780821</v>
      </c>
      <c r="O12" s="64">
        <f>'2021'!K10</f>
        <v>1.9422508729519203</v>
      </c>
      <c r="P12" s="64">
        <f>'2022'!K10</f>
        <v>2.0889067955949527</v>
      </c>
      <c r="Q12" s="64">
        <f>'2023'!K10</f>
        <v>2.1941982272361029</v>
      </c>
    </row>
    <row r="13" spans="1:17" x14ac:dyDescent="0.2">
      <c r="A13" s="59" t="s">
        <v>12</v>
      </c>
      <c r="B13" s="64">
        <v>23.943637745974947</v>
      </c>
      <c r="C13" s="64">
        <v>25.293901907387305</v>
      </c>
      <c r="D13" s="64">
        <v>26.110340702659894</v>
      </c>
      <c r="E13" s="64">
        <v>27.711816801079202</v>
      </c>
      <c r="F13" s="64">
        <v>30.011303088767256</v>
      </c>
      <c r="G13" s="64">
        <v>30.512839690250694</v>
      </c>
      <c r="H13" s="65">
        <v>31.451198493026165</v>
      </c>
      <c r="I13" s="64">
        <v>31.774770493983226</v>
      </c>
      <c r="J13" s="64">
        <v>28.365902292508412</v>
      </c>
      <c r="K13" s="64">
        <v>29.335189406021264</v>
      </c>
      <c r="L13" s="64">
        <v>29.503271586571454</v>
      </c>
      <c r="M13" s="64">
        <v>29.104127092758119</v>
      </c>
      <c r="N13" s="64">
        <f>'2020'!K11</f>
        <v>25.467998051394218</v>
      </c>
      <c r="O13" s="64">
        <f>'2021'!K11</f>
        <v>26.706344805739093</v>
      </c>
      <c r="P13" s="64">
        <f>'2022'!K11</f>
        <v>35.503411143309492</v>
      </c>
      <c r="Q13" s="64">
        <f>'2023'!K11</f>
        <v>38.385073920368065</v>
      </c>
    </row>
    <row r="14" spans="1:17" x14ac:dyDescent="0.2">
      <c r="A14" s="59" t="s">
        <v>13</v>
      </c>
      <c r="B14" s="64">
        <v>16.94321422182469</v>
      </c>
      <c r="C14" s="64">
        <v>17.368253043916699</v>
      </c>
      <c r="D14" s="64">
        <v>12.139839325547081</v>
      </c>
      <c r="E14" s="64">
        <v>12.441380872731783</v>
      </c>
      <c r="F14" s="64">
        <v>9.4677972602739828</v>
      </c>
      <c r="G14" s="64">
        <v>10.106399773477831</v>
      </c>
      <c r="H14" s="65">
        <v>10.729324094531728</v>
      </c>
      <c r="I14" s="64">
        <v>11.067521859528789</v>
      </c>
      <c r="J14" s="64">
        <v>14.845734246575343</v>
      </c>
      <c r="K14" s="64">
        <v>15.181635503638065</v>
      </c>
      <c r="L14" s="64">
        <v>15.460485549279543</v>
      </c>
      <c r="M14" s="64">
        <v>16.094059488140719</v>
      </c>
      <c r="N14" s="64">
        <f>'2020'!K12</f>
        <v>13.265268493150685</v>
      </c>
      <c r="O14" s="64">
        <f>'2021'!K12</f>
        <v>13.542842466732516</v>
      </c>
      <c r="P14" s="64">
        <f>'2022'!K12</f>
        <v>13.95898377105873</v>
      </c>
      <c r="Q14" s="64">
        <f>'2023'!K12</f>
        <v>14.953520348344085</v>
      </c>
    </row>
    <row r="15" spans="1:17" x14ac:dyDescent="0.2">
      <c r="A15" s="59" t="s">
        <v>14</v>
      </c>
      <c r="B15" s="64">
        <v>186.9778846153846</v>
      </c>
      <c r="C15" s="64">
        <v>193.46851818961289</v>
      </c>
      <c r="D15" s="64">
        <v>199.06594530867218</v>
      </c>
      <c r="E15" s="64">
        <v>204.36563694267514</v>
      </c>
      <c r="F15" s="64">
        <v>147.84904172813486</v>
      </c>
      <c r="G15" s="64">
        <v>156.57213519009483</v>
      </c>
      <c r="H15" s="65">
        <v>161.73901565136791</v>
      </c>
      <c r="I15" s="64">
        <v>165.62075202700075</v>
      </c>
      <c r="J15" s="64">
        <v>228.40945437302426</v>
      </c>
      <c r="K15" s="64">
        <v>234.55348062292984</v>
      </c>
      <c r="L15" s="64">
        <v>202.87733519840398</v>
      </c>
      <c r="M15" s="64">
        <v>209.11058273952543</v>
      </c>
      <c r="N15" s="64">
        <f>'2020'!K13</f>
        <v>219.42000000000002</v>
      </c>
      <c r="O15" s="64">
        <f>'2021'!K13</f>
        <v>225.38717687544749</v>
      </c>
      <c r="P15" s="64">
        <f>'2022'!K13</f>
        <v>240.55552114177732</v>
      </c>
      <c r="Q15" s="64">
        <f>'2023'!K13</f>
        <v>247.33519128620441</v>
      </c>
    </row>
    <row r="16" spans="1:17" x14ac:dyDescent="0.2">
      <c r="A16" s="59" t="s">
        <v>15</v>
      </c>
      <c r="B16" s="64">
        <v>33.71357513416816</v>
      </c>
      <c r="C16" s="64">
        <v>34.672471402092583</v>
      </c>
      <c r="D16" s="64">
        <v>35.93577918364381</v>
      </c>
      <c r="E16" s="64">
        <v>37.473057327459152</v>
      </c>
      <c r="F16" s="64">
        <v>54.10117379840478</v>
      </c>
      <c r="G16" s="64">
        <v>55.436743527754153</v>
      </c>
      <c r="H16" s="65">
        <v>57.274927047889101</v>
      </c>
      <c r="I16" s="64">
        <v>57.725066818849307</v>
      </c>
      <c r="J16" s="64">
        <v>50.442490628397486</v>
      </c>
      <c r="K16" s="64">
        <v>51.369401518298218</v>
      </c>
      <c r="L16" s="64">
        <v>54.480181712487031</v>
      </c>
      <c r="M16" s="64">
        <v>55.336941087732562</v>
      </c>
      <c r="N16" s="64">
        <f>'2020'!K14</f>
        <v>52.536372035164085</v>
      </c>
      <c r="O16" s="64">
        <f>'2021'!K14</f>
        <v>53.385356697986076</v>
      </c>
      <c r="P16" s="64">
        <f>'2022'!K14</f>
        <v>63.269914598285041</v>
      </c>
      <c r="Q16" s="64">
        <f>'2023'!K14</f>
        <v>68.680160077887805</v>
      </c>
    </row>
    <row r="17" spans="1:17" x14ac:dyDescent="0.2">
      <c r="A17" s="59" t="s">
        <v>16</v>
      </c>
      <c r="B17" s="64">
        <v>0</v>
      </c>
      <c r="C17" s="64">
        <v>0</v>
      </c>
      <c r="D17" s="64">
        <v>0</v>
      </c>
      <c r="E17" s="64">
        <v>0</v>
      </c>
      <c r="F17" s="59">
        <v>67.400000000000006</v>
      </c>
      <c r="G17" s="64">
        <v>64.880807678375433</v>
      </c>
      <c r="H17" s="65">
        <v>64.397624170634117</v>
      </c>
      <c r="I17" s="64">
        <v>61.498523124186228</v>
      </c>
      <c r="J17" s="64">
        <v>58.23712523295724</v>
      </c>
      <c r="K17" s="64">
        <v>62.938225328956882</v>
      </c>
      <c r="L17" s="64">
        <v>63.09165987064474</v>
      </c>
      <c r="M17" s="64">
        <v>65.0610743571781</v>
      </c>
      <c r="N17" s="64">
        <f>'2020'!K15</f>
        <v>76.023804280904073</v>
      </c>
      <c r="O17" s="64">
        <f>'2021'!K15</f>
        <v>91.908287862696568</v>
      </c>
      <c r="P17" s="64">
        <f>'2022'!K15</f>
        <v>105.37114113327968</v>
      </c>
      <c r="Q17" s="64">
        <f>'2023'!K15</f>
        <v>107.1223110956752</v>
      </c>
    </row>
    <row r="18" spans="1:17" x14ac:dyDescent="0.2">
      <c r="A18" s="59" t="s">
        <v>17</v>
      </c>
      <c r="B18" s="64">
        <v>46.014816636851528</v>
      </c>
      <c r="C18" s="64">
        <v>49.16018005794713</v>
      </c>
      <c r="D18" s="64">
        <v>51.73197720813706</v>
      </c>
      <c r="E18" s="64">
        <v>58.170721152497464</v>
      </c>
      <c r="F18" s="64">
        <v>19.906923287671233</v>
      </c>
      <c r="G18" s="64">
        <v>20.320736496170856</v>
      </c>
      <c r="H18" s="65">
        <v>21.844321491101283</v>
      </c>
      <c r="I18" s="64">
        <v>22.032418404055655</v>
      </c>
      <c r="J18" s="64">
        <v>31.921495890410963</v>
      </c>
      <c r="K18" s="64">
        <v>36.894969155487807</v>
      </c>
      <c r="L18" s="64">
        <v>35.19026613852791</v>
      </c>
      <c r="M18" s="64">
        <v>38.767107731836361</v>
      </c>
      <c r="N18" s="64">
        <f>'2020'!K16</f>
        <v>41.373739726027395</v>
      </c>
      <c r="O18" s="64">
        <f>'2021'!K16</f>
        <v>43.491979989534521</v>
      </c>
      <c r="P18" s="64">
        <f>'2022'!K16</f>
        <v>55.974342270061328</v>
      </c>
      <c r="Q18" s="64">
        <f>'2023'!K16</f>
        <v>57.824861176392147</v>
      </c>
    </row>
    <row r="19" spans="1:17" x14ac:dyDescent="0.2">
      <c r="A19" s="59" t="s">
        <v>18</v>
      </c>
      <c r="B19" s="64">
        <v>131.49424880739417</v>
      </c>
      <c r="C19" s="64">
        <v>136.88479854161318</v>
      </c>
      <c r="D19" s="64">
        <v>142.32174497088096</v>
      </c>
      <c r="E19" s="64">
        <v>147.52732278206884</v>
      </c>
      <c r="F19" s="64">
        <v>109.63249634703197</v>
      </c>
      <c r="G19" s="64">
        <v>117.11569956133715</v>
      </c>
      <c r="H19" s="65">
        <v>118.54778159191382</v>
      </c>
      <c r="I19" s="64">
        <v>120.7484273995302</v>
      </c>
      <c r="J19" s="64">
        <v>124.79385479452054</v>
      </c>
      <c r="K19" s="64">
        <v>128.20992238497888</v>
      </c>
      <c r="L19" s="64">
        <v>131.36150114766716</v>
      </c>
      <c r="M19" s="64">
        <v>133.45406448959204</v>
      </c>
      <c r="N19" s="64">
        <f>'2020'!K17</f>
        <v>132.49834748858447</v>
      </c>
      <c r="O19" s="64">
        <f>'2021'!K17</f>
        <v>134.02673828726157</v>
      </c>
      <c r="P19" s="64">
        <f>'2022'!K17</f>
        <v>159.83479680514617</v>
      </c>
      <c r="Q19" s="64">
        <f>'2023'!K17</f>
        <v>169.28837714480392</v>
      </c>
    </row>
    <row r="20" spans="1:17" x14ac:dyDescent="0.2">
      <c r="A20" s="59" t="s">
        <v>19</v>
      </c>
      <c r="B20" s="64">
        <v>75.25</v>
      </c>
      <c r="C20" s="58">
        <v>77.58</v>
      </c>
      <c r="D20" s="64">
        <v>77.253428801936252</v>
      </c>
      <c r="E20" s="64">
        <v>83.162531934919983</v>
      </c>
      <c r="F20" s="64">
        <v>92.799681268627182</v>
      </c>
      <c r="G20" s="64">
        <v>97.532465013327169</v>
      </c>
      <c r="H20" s="65">
        <v>102.75593409181998</v>
      </c>
      <c r="I20" s="64">
        <v>103.98900530092182</v>
      </c>
      <c r="J20" s="64">
        <v>91.965913746045828</v>
      </c>
      <c r="K20" s="64">
        <v>91.046254608585372</v>
      </c>
      <c r="L20" s="64">
        <v>90.135792062499519</v>
      </c>
      <c r="M20" s="64">
        <v>89.234434141874516</v>
      </c>
      <c r="N20" s="64">
        <f>'2020'!K18</f>
        <v>91.643763863705118</v>
      </c>
      <c r="O20" s="64">
        <f>'2021'!K18</f>
        <v>93.018420321660685</v>
      </c>
      <c r="P20" s="64">
        <f>'2022'!K18</f>
        <v>96.832175554848774</v>
      </c>
      <c r="Q20" s="64">
        <f>'2023'!K18</f>
        <v>107.58054704143699</v>
      </c>
    </row>
    <row r="21" spans="1:17" x14ac:dyDescent="0.2">
      <c r="A21" s="60" t="s">
        <v>20</v>
      </c>
      <c r="B21" s="66">
        <v>465.71425178745687</v>
      </c>
      <c r="C21" s="66">
        <v>485.74994244084093</v>
      </c>
      <c r="D21" s="66">
        <v>496.83976990721237</v>
      </c>
      <c r="E21" s="66">
        <v>524.47775569740134</v>
      </c>
      <c r="F21" s="67">
        <f>F22-F20-F15</f>
        <v>557.55024708520432</v>
      </c>
      <c r="G21" s="67">
        <v>577.02067857903091</v>
      </c>
      <c r="H21" s="68">
        <v>590.74913678154201</v>
      </c>
      <c r="I21" s="67">
        <v>593.48017645826803</v>
      </c>
      <c r="J21" s="67">
        <v>574.11831953647379</v>
      </c>
      <c r="K21" s="67">
        <f>SUM(K4:K20)-K20-K15</f>
        <v>597.67077299336688</v>
      </c>
      <c r="L21" s="67">
        <f>SUM(L4:L19)-L15</f>
        <v>605.6791285906545</v>
      </c>
      <c r="M21" s="67">
        <v>619.12315510815131</v>
      </c>
      <c r="N21" s="67">
        <f>'2020'!K19</f>
        <v>619.68726277671954</v>
      </c>
      <c r="O21" s="67">
        <f>'2021'!K19</f>
        <v>645.21071834757072</v>
      </c>
      <c r="P21" s="67">
        <f>'2022'!K19</f>
        <v>759.2549849198756</v>
      </c>
      <c r="Q21" s="67">
        <f>'2023'!K19</f>
        <v>839.26872265712609</v>
      </c>
    </row>
    <row r="22" spans="1:17" x14ac:dyDescent="0.2">
      <c r="A22" s="59" t="s">
        <v>21</v>
      </c>
      <c r="B22" s="63">
        <v>727.94213640284147</v>
      </c>
      <c r="C22" s="63">
        <v>756.79846063045386</v>
      </c>
      <c r="D22" s="63">
        <v>773.15914401782084</v>
      </c>
      <c r="E22" s="63">
        <v>812.00592457499647</v>
      </c>
      <c r="F22" s="64">
        <f>SUM(F4:F20)</f>
        <v>798.19897008196631</v>
      </c>
      <c r="G22" s="64">
        <v>831.12527878245294</v>
      </c>
      <c r="H22" s="69">
        <v>855.24408652472994</v>
      </c>
      <c r="I22" s="64">
        <v>863.08993378619061</v>
      </c>
      <c r="J22" s="64">
        <v>894.49368765554391</v>
      </c>
      <c r="K22" s="64">
        <f>SUM(K4:K20)</f>
        <v>923.27050822488206</v>
      </c>
      <c r="L22" s="64">
        <f>SUM(L4:L20)</f>
        <v>898.692255851558</v>
      </c>
      <c r="M22" s="64">
        <v>917.46817198955125</v>
      </c>
      <c r="N22" s="64">
        <f>'2020'!K20</f>
        <v>930.75102664042458</v>
      </c>
      <c r="O22" s="64">
        <f>'2021'!K20</f>
        <v>963.61631554467886</v>
      </c>
      <c r="P22" s="64">
        <f>'2022'!K20</f>
        <v>1096.6426816165017</v>
      </c>
      <c r="Q22" s="64">
        <f>'2023'!K20</f>
        <v>1194.1844609847676</v>
      </c>
    </row>
    <row r="23" spans="1:17" x14ac:dyDescent="0.2">
      <c r="A23" s="70"/>
      <c r="G23" s="64"/>
      <c r="J23" s="64"/>
      <c r="L23" s="64"/>
      <c r="M23" s="64"/>
      <c r="N23" s="64"/>
      <c r="O23" s="64"/>
      <c r="Q23" s="64"/>
    </row>
    <row r="24" spans="1:17" x14ac:dyDescent="0.2">
      <c r="A24" s="59" t="s">
        <v>22</v>
      </c>
      <c r="L24" s="64"/>
      <c r="Q24" s="64"/>
    </row>
    <row r="25" spans="1:17" ht="24.75" customHeight="1" x14ac:dyDescent="0.2">
      <c r="A25" s="72" t="s">
        <v>23</v>
      </c>
      <c r="B25" s="63">
        <v>444.98175178745686</v>
      </c>
      <c r="C25" s="63">
        <v>464.44877175346483</v>
      </c>
      <c r="D25" s="63">
        <v>475.17547215440339</v>
      </c>
      <c r="E25" s="63">
        <v>502.77234922020369</v>
      </c>
      <c r="F25" s="64">
        <f>F22-F20-F15-F9</f>
        <v>535.25039929220588</v>
      </c>
      <c r="G25" s="64">
        <v>554.51790217111613</v>
      </c>
      <c r="H25" s="69">
        <v>568.03708455303365</v>
      </c>
      <c r="I25" s="64">
        <v>570.50883822776825</v>
      </c>
      <c r="J25" s="64">
        <v>550.49663863348417</v>
      </c>
      <c r="K25" s="64">
        <f>K22-K20-K9-K15</f>
        <v>573.15916225511182</v>
      </c>
      <c r="L25" s="64">
        <f>L21-L9</f>
        <v>579.97433712605698</v>
      </c>
      <c r="M25" s="64">
        <v>592.21334207584857</v>
      </c>
      <c r="N25" s="64">
        <f>'2020'!K22</f>
        <v>591.72655884234814</v>
      </c>
      <c r="O25" s="64">
        <f>'2021'!K22</f>
        <v>616.12792228151693</v>
      </c>
      <c r="P25" s="64">
        <f>'2022'!K22</f>
        <v>731.88177832653935</v>
      </c>
      <c r="Q25" s="64">
        <f>'2023'!K22</f>
        <v>807.09454487934829</v>
      </c>
    </row>
    <row r="26" spans="1:17" ht="25.5" customHeight="1" x14ac:dyDescent="0.2">
      <c r="A26" s="72" t="s">
        <v>24</v>
      </c>
      <c r="B26" s="63">
        <v>436.74675178745684</v>
      </c>
      <c r="C26" s="63">
        <v>455.82631469595924</v>
      </c>
      <c r="D26" s="63">
        <v>466.55301509689781</v>
      </c>
      <c r="E26" s="63">
        <v>493.7583350305099</v>
      </c>
      <c r="F26" s="64">
        <f>F22-F20-F15-F9-F8</f>
        <v>525.70360633531459</v>
      </c>
      <c r="G26" s="64">
        <v>544.54033428492801</v>
      </c>
      <c r="H26" s="69">
        <v>557.81746218276453</v>
      </c>
      <c r="I26" s="64">
        <v>560.3569090606743</v>
      </c>
      <c r="J26" s="64">
        <v>540.62663863348416</v>
      </c>
      <c r="K26" s="64">
        <f>K22-K20-K9-K8-K15</f>
        <v>563.11610786180631</v>
      </c>
      <c r="L26" s="64">
        <f>L25-L8</f>
        <v>569.66545372684755</v>
      </c>
      <c r="M26" s="64">
        <v>581.5826108505521</v>
      </c>
      <c r="N26" s="64">
        <f>'2020'!K23</f>
        <v>581.00655884234811</v>
      </c>
      <c r="O26" s="64">
        <f>'2021'!K23</f>
        <v>605.22484827772189</v>
      </c>
      <c r="P26" s="64">
        <f>'2022'!K23</f>
        <v>720.30826789010666</v>
      </c>
      <c r="Q26" s="64">
        <f>'2023'!K23</f>
        <v>794.55397561938628</v>
      </c>
    </row>
    <row r="27" spans="1:17" ht="36.75" customHeight="1" x14ac:dyDescent="0.2">
      <c r="A27" s="72" t="s">
        <v>25</v>
      </c>
      <c r="B27" s="63">
        <v>520.23175178745691</v>
      </c>
      <c r="C27" s="63">
        <v>542.02877175346487</v>
      </c>
      <c r="D27" s="63">
        <v>552.4289009563397</v>
      </c>
      <c r="E27" s="63">
        <v>585.93488115512366</v>
      </c>
      <c r="F27" s="64">
        <f>F22-F9-F15</f>
        <v>628.05008056083307</v>
      </c>
      <c r="G27" s="64">
        <v>652.0503671844433</v>
      </c>
      <c r="H27" s="69">
        <v>670.79301864485365</v>
      </c>
      <c r="I27" s="64">
        <v>674.49784352869005</v>
      </c>
      <c r="J27" s="64">
        <v>642.46255237953005</v>
      </c>
      <c r="K27" s="64">
        <f>K22-K9-K15</f>
        <v>664.20541686369711</v>
      </c>
      <c r="L27" s="64">
        <f>L22-L15-L9</f>
        <v>670.11012918855647</v>
      </c>
      <c r="M27" s="64">
        <v>681.44777621772312</v>
      </c>
      <c r="N27" s="64">
        <f>'2020'!K24</f>
        <v>683.37032270605323</v>
      </c>
      <c r="O27" s="64">
        <f>'2021'!K24</f>
        <v>709.14634260317757</v>
      </c>
      <c r="P27" s="64">
        <f>'2022'!K24</f>
        <v>828.71395388138819</v>
      </c>
      <c r="Q27" s="64">
        <f>'2023'!K24</f>
        <v>914.67509192078535</v>
      </c>
    </row>
  </sheetData>
  <mergeCells count="1">
    <mergeCell ref="B1:K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79073B-58EA-4926-B8DA-BA073FB8B94D}">
  <dimension ref="A1:Q29"/>
  <sheetViews>
    <sheetView tabSelected="1" workbookViewId="0">
      <selection activeCell="J23" sqref="J23"/>
    </sheetView>
  </sheetViews>
  <sheetFormatPr baseColWidth="10" defaultColWidth="8.83203125" defaultRowHeight="15" x14ac:dyDescent="0.2"/>
  <cols>
    <col min="1" max="1" width="43.83203125" style="40" customWidth="1"/>
    <col min="2" max="16384" width="8.83203125" style="40"/>
  </cols>
  <sheetData>
    <row r="1" spans="1:17" x14ac:dyDescent="0.2">
      <c r="A1" s="38" t="s">
        <v>0</v>
      </c>
      <c r="B1" s="54" t="s">
        <v>1</v>
      </c>
      <c r="C1" s="54"/>
      <c r="D1" s="54"/>
      <c r="E1" s="54"/>
      <c r="F1" s="54"/>
      <c r="G1" s="54"/>
      <c r="H1" s="54"/>
      <c r="I1" s="54"/>
      <c r="J1" s="54"/>
      <c r="K1" s="54"/>
    </row>
    <row r="2" spans="1:17" x14ac:dyDescent="0.2">
      <c r="A2" s="42"/>
    </row>
    <row r="3" spans="1:17" x14ac:dyDescent="0.2">
      <c r="A3" s="43" t="s">
        <v>2</v>
      </c>
      <c r="B3" s="17">
        <v>2008</v>
      </c>
      <c r="C3" s="17">
        <v>2009</v>
      </c>
      <c r="D3" s="17">
        <v>2010</v>
      </c>
      <c r="E3" s="17">
        <v>2011</v>
      </c>
      <c r="F3" s="17">
        <v>2012</v>
      </c>
      <c r="G3" s="17">
        <v>2013</v>
      </c>
      <c r="H3" s="17">
        <v>2014</v>
      </c>
      <c r="I3" s="17">
        <v>2015</v>
      </c>
      <c r="J3" s="17">
        <v>2016</v>
      </c>
      <c r="K3" s="17">
        <v>2017</v>
      </c>
      <c r="L3" s="17">
        <v>2018</v>
      </c>
      <c r="M3" s="17">
        <v>2019</v>
      </c>
      <c r="N3" s="17">
        <v>2020</v>
      </c>
      <c r="O3" s="17">
        <v>2021</v>
      </c>
      <c r="P3" s="44">
        <v>2022</v>
      </c>
      <c r="Q3" s="44">
        <v>2023</v>
      </c>
    </row>
    <row r="4" spans="1:17" x14ac:dyDescent="0.2">
      <c r="A4" s="42" t="s">
        <v>3</v>
      </c>
      <c r="B4" s="41">
        <v>122.08528627769374</v>
      </c>
      <c r="C4" s="41">
        <v>130.59406978181798</v>
      </c>
      <c r="D4" s="41">
        <v>134.18666726133711</v>
      </c>
      <c r="E4" s="41">
        <v>140.17432972720232</v>
      </c>
      <c r="F4" s="41">
        <v>145.91474116888654</v>
      </c>
      <c r="G4" s="41">
        <v>151.51958016933148</v>
      </c>
      <c r="H4" s="75">
        <v>153.34587602340903</v>
      </c>
      <c r="I4" s="41">
        <v>151.33065301201313</v>
      </c>
      <c r="J4" s="41">
        <v>150.54969029923379</v>
      </c>
      <c r="K4" s="41">
        <v>153.45947422938704</v>
      </c>
      <c r="L4" s="41">
        <v>157.41714504576191</v>
      </c>
      <c r="M4" s="41">
        <v>158.35198281027482</v>
      </c>
      <c r="N4" s="41">
        <f>'2020'!L2</f>
        <v>157.97</v>
      </c>
      <c r="O4" s="41">
        <f>'2021'!L2</f>
        <v>157.33697001614701</v>
      </c>
      <c r="P4" s="41">
        <f>'2022'!L2</f>
        <v>171.6596170422647</v>
      </c>
      <c r="Q4" s="41">
        <f>'2023'!L2</f>
        <v>203.23137817363477</v>
      </c>
    </row>
    <row r="5" spans="1:17" x14ac:dyDescent="0.2">
      <c r="A5" s="42" t="s">
        <v>4</v>
      </c>
      <c r="B5" s="41">
        <v>6.06</v>
      </c>
      <c r="C5" s="41">
        <v>6.2190551181102363</v>
      </c>
      <c r="D5" s="41">
        <v>6.4920997375328078</v>
      </c>
      <c r="E5" s="41">
        <v>6.8658792650918627</v>
      </c>
      <c r="F5" s="41">
        <v>6.8431506849315067</v>
      </c>
      <c r="G5" s="41">
        <v>7.0168476788006151</v>
      </c>
      <c r="H5" s="75">
        <v>7.1113592784058657</v>
      </c>
      <c r="I5" s="41">
        <v>7.2058708780111171</v>
      </c>
      <c r="J5" s="41">
        <v>9.0140547945205487</v>
      </c>
      <c r="K5" s="41">
        <v>9.2469843520426735</v>
      </c>
      <c r="L5" s="41">
        <v>9.3472085294612732</v>
      </c>
      <c r="M5" s="41">
        <v>9.3853045343771289</v>
      </c>
      <c r="N5" s="41">
        <f>'2020'!L3</f>
        <v>10.388602739726029</v>
      </c>
      <c r="O5" s="41">
        <f>'2021'!L3</f>
        <v>10.468388916862351</v>
      </c>
      <c r="P5" s="41">
        <f>'2022'!L3</f>
        <v>10.639785527733725</v>
      </c>
      <c r="Q5" s="41">
        <f>'2023'!L3</f>
        <v>11.411996649459066</v>
      </c>
    </row>
    <row r="6" spans="1:17" x14ac:dyDescent="0.2">
      <c r="A6" s="42" t="s">
        <v>5</v>
      </c>
      <c r="B6" s="41">
        <v>0</v>
      </c>
      <c r="C6" s="41">
        <v>0</v>
      </c>
      <c r="D6" s="41">
        <v>0</v>
      </c>
      <c r="E6" s="41">
        <v>0</v>
      </c>
      <c r="F6" s="41">
        <v>0</v>
      </c>
      <c r="G6" s="41">
        <v>0</v>
      </c>
      <c r="H6" s="75">
        <v>0</v>
      </c>
      <c r="I6" s="41">
        <v>0</v>
      </c>
      <c r="J6" s="41">
        <v>0</v>
      </c>
      <c r="K6" s="41">
        <v>0</v>
      </c>
      <c r="L6" s="41">
        <v>0</v>
      </c>
      <c r="M6" s="41">
        <v>0</v>
      </c>
      <c r="N6" s="41">
        <f>'2020'!L4</f>
        <v>0</v>
      </c>
      <c r="O6" s="41">
        <f>'2021'!L4</f>
        <v>0</v>
      </c>
      <c r="P6" s="41">
        <f>'2022'!L4</f>
        <v>0</v>
      </c>
      <c r="Q6" s="41">
        <f>'2023'!L4</f>
        <v>0</v>
      </c>
    </row>
    <row r="7" spans="1:17" x14ac:dyDescent="0.2">
      <c r="A7" s="42" t="s">
        <v>6</v>
      </c>
      <c r="B7" s="41">
        <v>48.644368766892043</v>
      </c>
      <c r="C7" s="41">
        <v>46.106401700793334</v>
      </c>
      <c r="D7" s="41">
        <v>49.173111905662601</v>
      </c>
      <c r="E7" s="41">
        <v>54.513417607245316</v>
      </c>
      <c r="F7" s="41">
        <v>58.422021004566211</v>
      </c>
      <c r="G7" s="41">
        <v>62.226488028057148</v>
      </c>
      <c r="H7" s="75">
        <v>67.490202676996645</v>
      </c>
      <c r="I7" s="41">
        <v>72.389105419574008</v>
      </c>
      <c r="J7" s="41">
        <v>68.364525114155256</v>
      </c>
      <c r="K7" s="41">
        <v>72.310991718451959</v>
      </c>
      <c r="L7" s="41">
        <v>69.236904109589048</v>
      </c>
      <c r="M7" s="41">
        <v>69.257038165670835</v>
      </c>
      <c r="N7" s="41">
        <f>'2020'!L5</f>
        <v>69.413138356164382</v>
      </c>
      <c r="O7" s="41">
        <f>'2021'!L5</f>
        <v>72.152974590410949</v>
      </c>
      <c r="P7" s="41">
        <f>'2022'!L5</f>
        <v>74.822617808219178</v>
      </c>
      <c r="Q7" s="41">
        <f>'2023'!L5</f>
        <v>82.363418399715158</v>
      </c>
    </row>
    <row r="8" spans="1:17" x14ac:dyDescent="0.2">
      <c r="A8" s="42" t="s">
        <v>7</v>
      </c>
      <c r="B8" s="41">
        <v>8.2349999999999994</v>
      </c>
      <c r="C8" s="41">
        <v>8.6224570575056028</v>
      </c>
      <c r="D8" s="41">
        <v>8.6224570575056028</v>
      </c>
      <c r="E8" s="41">
        <v>9.0140141896937998</v>
      </c>
      <c r="F8" s="41">
        <v>9.5467929568913181</v>
      </c>
      <c r="G8" s="41">
        <v>9.9775678861880905</v>
      </c>
      <c r="H8" s="75">
        <v>10.219622370269134</v>
      </c>
      <c r="I8" s="41">
        <v>10.151929167093925</v>
      </c>
      <c r="J8" s="41">
        <v>9.8699999999999992</v>
      </c>
      <c r="K8" s="41">
        <v>10.043054393305438</v>
      </c>
      <c r="L8" s="41">
        <v>10.308883399209487</v>
      </c>
      <c r="M8" s="41">
        <v>10.630731225296444</v>
      </c>
      <c r="N8" s="41">
        <f>'2020'!L6</f>
        <v>10.72</v>
      </c>
      <c r="O8" s="41">
        <f>'2021'!L6</f>
        <v>10.903074003795068</v>
      </c>
      <c r="P8" s="41">
        <f>'2022'!L6</f>
        <v>11.573510436432638</v>
      </c>
      <c r="Q8" s="41">
        <f>'2023'!L6</f>
        <v>12.54056925996205</v>
      </c>
    </row>
    <row r="9" spans="1:17" x14ac:dyDescent="0.2">
      <c r="A9" s="42" t="s">
        <v>8</v>
      </c>
      <c r="B9" s="41">
        <v>20.732500000000002</v>
      </c>
      <c r="C9" s="41">
        <v>21.301170687376072</v>
      </c>
      <c r="D9" s="41">
        <v>21.664297752808988</v>
      </c>
      <c r="E9" s="41">
        <v>21.70540647719762</v>
      </c>
      <c r="F9" s="41">
        <v>22.299847792998477</v>
      </c>
      <c r="G9" s="41">
        <v>22.502776407914766</v>
      </c>
      <c r="H9" s="75">
        <v>22.712052228508377</v>
      </c>
      <c r="I9" s="41">
        <v>22.971338230499804</v>
      </c>
      <c r="J9" s="41">
        <v>23.621680902989628</v>
      </c>
      <c r="K9" s="41">
        <v>24.511610738255033</v>
      </c>
      <c r="L9" s="41">
        <v>25.7066207305086</v>
      </c>
      <c r="M9" s="41">
        <v>26.911728052843703</v>
      </c>
      <c r="N9" s="41">
        <f>'2020'!L7</f>
        <v>27.960703934371374</v>
      </c>
      <c r="O9" s="41">
        <f>'2021'!L7</f>
        <v>29.082796066053763</v>
      </c>
      <c r="P9" s="41">
        <f>'2022'!L7</f>
        <v>27.373206593336302</v>
      </c>
      <c r="Q9" s="41">
        <f>'2023'!L7</f>
        <v>32.174177777777778</v>
      </c>
    </row>
    <row r="10" spans="1:17" x14ac:dyDescent="0.2">
      <c r="A10" s="42" t="s">
        <v>9</v>
      </c>
      <c r="B10" s="41">
        <v>2.4696153846153845</v>
      </c>
      <c r="C10" s="41">
        <v>2.5380861325190245</v>
      </c>
      <c r="D10" s="41">
        <v>2.6283430274829143</v>
      </c>
      <c r="E10" s="41">
        <v>2.7629502932480254</v>
      </c>
      <c r="F10" s="41">
        <v>2.9296438356164378</v>
      </c>
      <c r="G10" s="41">
        <v>2.8311824364131506</v>
      </c>
      <c r="H10" s="75">
        <v>2.803646621381723</v>
      </c>
      <c r="I10" s="41">
        <v>2.8462019718848386</v>
      </c>
      <c r="J10" s="41">
        <v>1.9929863013698632</v>
      </c>
      <c r="K10" s="41">
        <v>2.140172914445083</v>
      </c>
      <c r="L10" s="41">
        <v>2.199028118240808</v>
      </c>
      <c r="M10" s="41">
        <v>2.1671852919971166</v>
      </c>
      <c r="N10" s="41">
        <f>'2020'!L8</f>
        <v>1.5616712328767126</v>
      </c>
      <c r="O10" s="41">
        <f>'2021'!L8</f>
        <v>1.4639059827130962</v>
      </c>
      <c r="P10" s="41">
        <f>'2022'!L8</f>
        <v>1.6362815553699988</v>
      </c>
      <c r="Q10" s="41">
        <f>'2023'!L8</f>
        <v>1.9295773058608476</v>
      </c>
    </row>
    <row r="11" spans="1:17" x14ac:dyDescent="0.2">
      <c r="A11" s="42" t="s">
        <v>10</v>
      </c>
      <c r="B11" s="41">
        <v>19.897884615384616</v>
      </c>
      <c r="C11" s="41">
        <v>22.229538317187394</v>
      </c>
      <c r="D11" s="41">
        <v>21.615508516712648</v>
      </c>
      <c r="E11" s="41">
        <v>23.23356001796369</v>
      </c>
      <c r="F11" s="41">
        <v>32.238356164383561</v>
      </c>
      <c r="G11" s="41">
        <v>34.579747428743239</v>
      </c>
      <c r="H11" s="75">
        <v>36.140674938316366</v>
      </c>
      <c r="I11" s="41">
        <v>34.819089646877792</v>
      </c>
      <c r="J11" s="41">
        <v>21.058752054794518</v>
      </c>
      <c r="K11" s="41">
        <v>21.74974235659246</v>
      </c>
      <c r="L11" s="41">
        <v>22.851916819584915</v>
      </c>
      <c r="M11" s="41">
        <v>25.235513884977028</v>
      </c>
      <c r="N11" s="41">
        <f>'2020'!L9</f>
        <v>22.418794520547944</v>
      </c>
      <c r="O11" s="41">
        <f>'2021'!L9</f>
        <v>22.961016527556545</v>
      </c>
      <c r="P11" s="41">
        <f>'2022'!L9</f>
        <v>53.951830345479458</v>
      </c>
      <c r="Q11" s="41">
        <f>'2023'!L9</f>
        <v>68.025327990410972</v>
      </c>
    </row>
    <row r="12" spans="1:17" x14ac:dyDescent="0.2">
      <c r="A12" s="42" t="s">
        <v>11</v>
      </c>
      <c r="B12" s="41">
        <v>3.13</v>
      </c>
      <c r="C12" s="41">
        <v>3.2383838759360555</v>
      </c>
      <c r="D12" s="41">
        <v>3.3313080885867543</v>
      </c>
      <c r="E12" s="41">
        <v>3.3917993800157094</v>
      </c>
      <c r="F12" s="41">
        <v>5.44548106368</v>
      </c>
      <c r="G12" s="41">
        <v>5.5682476094251889</v>
      </c>
      <c r="H12" s="75">
        <v>5.3484073414313968</v>
      </c>
      <c r="I12" s="41">
        <v>5.7235736276244706</v>
      </c>
      <c r="J12" s="41">
        <v>1.9178082191780821</v>
      </c>
      <c r="K12" s="41">
        <v>1.9203596270084744</v>
      </c>
      <c r="L12" s="41">
        <v>1.919720291181251</v>
      </c>
      <c r="M12" s="41">
        <v>1.9235444351875881</v>
      </c>
      <c r="N12" s="41">
        <f>'2020'!L10</f>
        <v>1.9178082191780821</v>
      </c>
      <c r="O12" s="41">
        <f>'2021'!L10</f>
        <v>1.9422508729519203</v>
      </c>
      <c r="P12" s="41">
        <f>'2022'!L10</f>
        <v>2.0889067955949527</v>
      </c>
      <c r="Q12" s="41">
        <f>'2023'!L10</f>
        <v>2.1941982272361029</v>
      </c>
    </row>
    <row r="13" spans="1:17" x14ac:dyDescent="0.2">
      <c r="A13" s="42" t="s">
        <v>12</v>
      </c>
      <c r="B13" s="41">
        <v>27.041310822898026</v>
      </c>
      <c r="C13" s="41">
        <v>28.566263433238507</v>
      </c>
      <c r="D13" s="41">
        <v>29.488327802281585</v>
      </c>
      <c r="E13" s="41">
        <v>31.296992526173781</v>
      </c>
      <c r="F13" s="41">
        <v>33.541769516251492</v>
      </c>
      <c r="G13" s="41">
        <v>34.102305826226576</v>
      </c>
      <c r="H13" s="75">
        <v>35.151051180373528</v>
      </c>
      <c r="I13" s="41">
        <v>35.512687509389714</v>
      </c>
      <c r="J13" s="41">
        <v>32.087210455163266</v>
      </c>
      <c r="K13" s="41">
        <v>33.183657847601005</v>
      </c>
      <c r="L13" s="41">
        <v>33.338276928650039</v>
      </c>
      <c r="M13" s="41">
        <v>32.937963115732131</v>
      </c>
      <c r="N13" s="41">
        <f>'2020'!L11</f>
        <v>29.234196171190082</v>
      </c>
      <c r="O13" s="41">
        <f>'2021'!L11</f>
        <v>35.273502190972181</v>
      </c>
      <c r="P13" s="41">
        <f>'2022'!L11</f>
        <v>40.393828115135861</v>
      </c>
      <c r="Q13" s="41">
        <f>'2023'!L11</f>
        <v>43.659079851626544</v>
      </c>
    </row>
    <row r="14" spans="1:17" x14ac:dyDescent="0.2">
      <c r="A14" s="42" t="s">
        <v>13</v>
      </c>
      <c r="B14" s="41">
        <v>13.453214221824702</v>
      </c>
      <c r="C14" s="41">
        <v>13.790702625815383</v>
      </c>
      <c r="D14" s="41">
        <v>8.4077881696198915</v>
      </c>
      <c r="E14" s="41">
        <v>8.6166292741090693</v>
      </c>
      <c r="F14" s="41">
        <v>9.4677972602739828</v>
      </c>
      <c r="G14" s="41">
        <v>10.106399773477831</v>
      </c>
      <c r="H14" s="75">
        <v>10.729324094531728</v>
      </c>
      <c r="I14" s="41">
        <v>11.067521859528789</v>
      </c>
      <c r="J14" s="41">
        <v>14.845734246575343</v>
      </c>
      <c r="K14" s="41">
        <v>15.181635503638065</v>
      </c>
      <c r="L14" s="41">
        <v>15.460485549279543</v>
      </c>
      <c r="M14" s="41">
        <v>16.094059488140719</v>
      </c>
      <c r="N14" s="41">
        <f>'2020'!L12</f>
        <v>13.265268493150685</v>
      </c>
      <c r="O14" s="41">
        <f>'2021'!L12</f>
        <v>13.542842466732516</v>
      </c>
      <c r="P14" s="41">
        <f>'2022'!L12</f>
        <v>13.95898377105873</v>
      </c>
      <c r="Q14" s="41">
        <f>'2023'!L12</f>
        <v>14.953520348344085</v>
      </c>
    </row>
    <row r="15" spans="1:17" x14ac:dyDescent="0.2">
      <c r="A15" s="42" t="s">
        <v>14</v>
      </c>
      <c r="B15" s="41">
        <v>252.79326923076923</v>
      </c>
      <c r="C15" s="41">
        <v>261.56857698432134</v>
      </c>
      <c r="D15" s="41">
        <v>269.13627357912787</v>
      </c>
      <c r="E15" s="41">
        <v>276.3014331210191</v>
      </c>
      <c r="F15" s="41">
        <v>238.68039704952582</v>
      </c>
      <c r="G15" s="41">
        <v>252.76254047544782</v>
      </c>
      <c r="H15" s="75">
        <v>261.10370431113756</v>
      </c>
      <c r="I15" s="41">
        <v>267.37019321460491</v>
      </c>
      <c r="J15" s="41">
        <v>439.43888886547245</v>
      </c>
      <c r="K15" s="41">
        <v>444.6431591340808</v>
      </c>
      <c r="L15" s="41">
        <v>435.66255428660645</v>
      </c>
      <c r="M15" s="41">
        <v>448.87935840037397</v>
      </c>
      <c r="N15" s="41">
        <f>'2020'!L13</f>
        <v>471.18</v>
      </c>
      <c r="O15" s="41">
        <f>'2021'!L13</f>
        <v>487.46643711153803</v>
      </c>
      <c r="P15" s="41">
        <f>'2022'!L13</f>
        <v>511.8105567417773</v>
      </c>
      <c r="Q15" s="41">
        <f>'2023'!L13</f>
        <v>533.78050887980442</v>
      </c>
    </row>
    <row r="16" spans="1:17" x14ac:dyDescent="0.2">
      <c r="A16" s="42" t="s">
        <v>15</v>
      </c>
      <c r="B16" s="41">
        <v>44.307987179487171</v>
      </c>
      <c r="C16" s="41">
        <v>45.568214354343922</v>
      </c>
      <c r="D16" s="41">
        <v>47.228513648202814</v>
      </c>
      <c r="E16" s="41">
        <v>49.24887784916362</v>
      </c>
      <c r="F16" s="41">
        <v>67.916129506167366</v>
      </c>
      <c r="G16" s="41">
        <v>69.592742421092353</v>
      </c>
      <c r="H16" s="75">
        <v>71.758066860815916</v>
      </c>
      <c r="I16" s="41">
        <v>72.322033703659159</v>
      </c>
      <c r="J16" s="41">
        <v>61.062805696890642</v>
      </c>
      <c r="K16" s="41">
        <v>62.184871218700472</v>
      </c>
      <c r="L16" s="41">
        <v>65.137046283709509</v>
      </c>
      <c r="M16" s="41">
        <v>66.13754356927906</v>
      </c>
      <c r="N16" s="41">
        <f>'2020'!L14</f>
        <v>64.866549693743607</v>
      </c>
      <c r="O16" s="41">
        <f>'2021'!L14</f>
        <v>65.72459877419962</v>
      </c>
      <c r="P16" s="41">
        <f>'2022'!L14</f>
        <v>77.29496911144669</v>
      </c>
      <c r="Q16" s="41">
        <f>'2023'!L14</f>
        <v>83.886929162068313</v>
      </c>
    </row>
    <row r="17" spans="1:17" x14ac:dyDescent="0.2">
      <c r="A17" s="42" t="s">
        <v>16</v>
      </c>
      <c r="B17" s="41">
        <v>0</v>
      </c>
      <c r="C17" s="41">
        <v>0</v>
      </c>
      <c r="D17" s="41">
        <v>0</v>
      </c>
      <c r="E17" s="41">
        <v>0</v>
      </c>
      <c r="F17" s="41">
        <v>71.968001476301083</v>
      </c>
      <c r="G17" s="41">
        <v>70.854036483999977</v>
      </c>
      <c r="H17" s="75">
        <v>70.32636885606783</v>
      </c>
      <c r="I17" s="41">
        <v>67.160363088474952</v>
      </c>
      <c r="J17" s="41">
        <v>62.288567361206198</v>
      </c>
      <c r="K17" s="41">
        <v>67.316713733989943</v>
      </c>
      <c r="L17" s="41">
        <v>67.685041785108524</v>
      </c>
      <c r="M17" s="41">
        <v>69.818355534829536</v>
      </c>
      <c r="N17" s="41">
        <f>'2020'!L15</f>
        <v>79.950199311199441</v>
      </c>
      <c r="O17" s="41">
        <f>'2021'!L15</f>
        <v>96.98012215199212</v>
      </c>
      <c r="P17" s="41">
        <f>'2022'!L15</f>
        <v>111.27879971011228</v>
      </c>
      <c r="Q17" s="41">
        <f>'2023'!L15</f>
        <v>113.06502988384773</v>
      </c>
    </row>
    <row r="18" spans="1:17" x14ac:dyDescent="0.2">
      <c r="A18" s="42" t="s">
        <v>17</v>
      </c>
      <c r="B18" s="41">
        <v>47.177607334525945</v>
      </c>
      <c r="C18" s="41">
        <v>50.402453835076571</v>
      </c>
      <c r="D18" s="41">
        <v>53.039240091409148</v>
      </c>
      <c r="E18" s="41">
        <v>59.640690574889248</v>
      </c>
      <c r="F18" s="41">
        <v>19.90692328767123</v>
      </c>
      <c r="G18" s="41">
        <v>20.320736496170856</v>
      </c>
      <c r="H18" s="75">
        <v>21.844321491101283</v>
      </c>
      <c r="I18" s="41">
        <v>22.032418404055655</v>
      </c>
      <c r="J18" s="41">
        <v>31.921495890410963</v>
      </c>
      <c r="K18" s="41">
        <v>36.894969155487807</v>
      </c>
      <c r="L18" s="41">
        <v>35.19026613852791</v>
      </c>
      <c r="M18" s="41">
        <v>38.767107731836361</v>
      </c>
      <c r="N18" s="41">
        <f>'2020'!L16</f>
        <v>41.373739726027395</v>
      </c>
      <c r="O18" s="41">
        <f>'2021'!L16</f>
        <v>43.491979989534521</v>
      </c>
      <c r="P18" s="41">
        <f>'2022'!L16</f>
        <v>55.974342270061328</v>
      </c>
      <c r="Q18" s="41">
        <f>'2023'!L16</f>
        <v>57.824861176392147</v>
      </c>
    </row>
    <row r="19" spans="1:17" x14ac:dyDescent="0.2">
      <c r="A19" s="42" t="s">
        <v>18</v>
      </c>
      <c r="B19" s="41">
        <v>141.45998494335123</v>
      </c>
      <c r="C19" s="41">
        <v>147.25907571085654</v>
      </c>
      <c r="D19" s="41">
        <v>153.20136159430055</v>
      </c>
      <c r="E19" s="41">
        <v>158.80487361364962</v>
      </c>
      <c r="F19" s="41">
        <v>119.35454063926942</v>
      </c>
      <c r="G19" s="41">
        <v>127.50134301916323</v>
      </c>
      <c r="H19" s="75">
        <v>129.03425328496365</v>
      </c>
      <c r="I19" s="41">
        <v>131.42956330019413</v>
      </c>
      <c r="J19" s="41">
        <v>133.98015616438354</v>
      </c>
      <c r="K19" s="41">
        <v>137.65364498290933</v>
      </c>
      <c r="L19" s="41">
        <v>140.93403719111905</v>
      </c>
      <c r="M19" s="41">
        <v>143.1329152585738</v>
      </c>
      <c r="N19" s="41">
        <f>'2020'!L17</f>
        <v>142.5668406392694</v>
      </c>
      <c r="O19" s="41">
        <f>'2021'!L17</f>
        <v>144.1641625009224</v>
      </c>
      <c r="P19" s="41">
        <f>'2022'!L17</f>
        <v>172.85581682438678</v>
      </c>
      <c r="Q19" s="41">
        <f>'2023'!L17</f>
        <v>182.91354841644852</v>
      </c>
    </row>
    <row r="20" spans="1:17" x14ac:dyDescent="0.2">
      <c r="A20" s="42" t="s">
        <v>19</v>
      </c>
      <c r="B20" s="41">
        <v>75.25</v>
      </c>
      <c r="C20" s="40">
        <v>77.58</v>
      </c>
      <c r="D20" s="41">
        <v>77.253428801936252</v>
      </c>
      <c r="E20" s="41">
        <v>83.162531934919983</v>
      </c>
      <c r="F20" s="41">
        <v>92.799681268627182</v>
      </c>
      <c r="G20" s="41">
        <v>97.532465013327169</v>
      </c>
      <c r="H20" s="75">
        <v>102.75593409181998</v>
      </c>
      <c r="I20" s="41">
        <v>103.98900530092182</v>
      </c>
      <c r="J20" s="41">
        <v>91.965913746045828</v>
      </c>
      <c r="K20" s="41">
        <v>91.046254608585372</v>
      </c>
      <c r="L20" s="41">
        <v>90.135792062499519</v>
      </c>
      <c r="M20" s="41">
        <v>89.234434141874516</v>
      </c>
      <c r="N20" s="41">
        <f>'2020'!L18</f>
        <v>91.643763863705118</v>
      </c>
      <c r="O20" s="41">
        <f>'2021'!L18</f>
        <v>93.018420321660685</v>
      </c>
      <c r="P20" s="41">
        <f>'2022'!L18</f>
        <v>96.832175554848774</v>
      </c>
      <c r="Q20" s="41">
        <f>'2023'!L18</f>
        <v>107.58054704143699</v>
      </c>
    </row>
    <row r="21" spans="1:17" s="17" customFormat="1" x14ac:dyDescent="0.2">
      <c r="A21" s="43" t="s">
        <v>20</v>
      </c>
      <c r="B21" s="45">
        <v>504.69475954667297</v>
      </c>
      <c r="C21" s="45">
        <v>526.43587263057668</v>
      </c>
      <c r="D21" s="45">
        <v>539.07902465344353</v>
      </c>
      <c r="E21" s="45">
        <v>569.26942079564355</v>
      </c>
      <c r="F21" s="16">
        <f>F22-F20-F15</f>
        <v>605.7951963578887</v>
      </c>
      <c r="G21" s="16">
        <v>628.70000166500449</v>
      </c>
      <c r="H21" s="76">
        <v>644.01522724657229</v>
      </c>
      <c r="I21" s="16">
        <v>646.96234981888142</v>
      </c>
      <c r="J21" s="16">
        <v>622.57546750087158</v>
      </c>
      <c r="K21" s="16">
        <f>SUM(K4:K20)-K20-K15</f>
        <v>647.79788277181456</v>
      </c>
      <c r="L21" s="16">
        <f>SUM(L4:L19)-L15</f>
        <v>656.73258091993182</v>
      </c>
      <c r="M21" s="16">
        <v>670.75097309901616</v>
      </c>
      <c r="N21" s="16">
        <f>'2020'!L19</f>
        <v>673.60751303744519</v>
      </c>
      <c r="O21" s="16">
        <f>'2021'!L19</f>
        <v>705.48858505084422</v>
      </c>
      <c r="P21" s="16">
        <f>'2022'!L19</f>
        <v>825.50249590663236</v>
      </c>
      <c r="Q21" s="16">
        <f>'2023'!L19</f>
        <v>910.17361262278416</v>
      </c>
    </row>
    <row r="22" spans="1:17" x14ac:dyDescent="0.2">
      <c r="A22" s="42" t="s">
        <v>21</v>
      </c>
      <c r="B22" s="46">
        <v>832.7380287774422</v>
      </c>
      <c r="C22" s="46">
        <v>865.58444961489806</v>
      </c>
      <c r="D22" s="46">
        <v>885.46872703450765</v>
      </c>
      <c r="E22" s="46">
        <v>928.73338585158274</v>
      </c>
      <c r="F22" s="41">
        <f>SUM(F4:F20)</f>
        <v>937.2752746760417</v>
      </c>
      <c r="G22" s="41">
        <v>978.99500715377951</v>
      </c>
      <c r="H22" s="55">
        <v>1007.8748656495299</v>
      </c>
      <c r="I22" s="41">
        <v>1018.3215483344081</v>
      </c>
      <c r="J22" s="41">
        <v>1153.9802701123899</v>
      </c>
      <c r="K22" s="41">
        <f>SUM(K4:K20)</f>
        <v>1183.4872965144807</v>
      </c>
      <c r="L22" s="41">
        <f>SUM(L4:L20)</f>
        <v>1182.5309272690379</v>
      </c>
      <c r="M22" s="41">
        <v>1208.8647656412647</v>
      </c>
      <c r="N22" s="41">
        <f>'2020'!L20</f>
        <v>1236.4312769011503</v>
      </c>
      <c r="O22" s="41">
        <f>'2021'!L20</f>
        <v>1285.9734424840428</v>
      </c>
      <c r="P22" s="41">
        <f>'2022'!L20</f>
        <v>1434.1452282032585</v>
      </c>
      <c r="Q22" s="41">
        <f>'2023'!L20</f>
        <v>1551.5346685440256</v>
      </c>
    </row>
    <row r="23" spans="1:17" x14ac:dyDescent="0.2">
      <c r="A23" s="53"/>
      <c r="C23" s="47">
        <f>C21/B21-1</f>
        <v>4.3077746841342357E-2</v>
      </c>
      <c r="D23" s="47">
        <f t="shared" ref="D23:Q23" si="0">D21/C21-1</f>
        <v>2.4016509284767285E-2</v>
      </c>
      <c r="E23" s="47">
        <f t="shared" si="0"/>
        <v>5.6003655793523954E-2</v>
      </c>
      <c r="F23" s="47">
        <f t="shared" si="0"/>
        <v>6.4162546288178746E-2</v>
      </c>
      <c r="G23" s="47">
        <f t="shared" si="0"/>
        <v>3.7809486514290835E-2</v>
      </c>
      <c r="H23" s="47">
        <f t="shared" si="0"/>
        <v>2.4360148784806857E-2</v>
      </c>
      <c r="I23" s="47">
        <f t="shared" si="0"/>
        <v>4.5761690836243485E-3</v>
      </c>
      <c r="J23" s="47">
        <f t="shared" si="0"/>
        <v>-3.7694438207782843E-2</v>
      </c>
      <c r="K23" s="47">
        <f t="shared" si="0"/>
        <v>4.0513024665411512E-2</v>
      </c>
      <c r="L23" s="47">
        <f t="shared" si="0"/>
        <v>1.3792416409092345E-2</v>
      </c>
      <c r="M23" s="47">
        <f t="shared" si="0"/>
        <v>2.134566273451477E-2</v>
      </c>
      <c r="N23" s="47">
        <f t="shared" si="0"/>
        <v>4.2587190373071238E-3</v>
      </c>
      <c r="O23" s="47">
        <f t="shared" si="0"/>
        <v>4.7328854557515676E-2</v>
      </c>
      <c r="P23" s="47">
        <f t="shared" si="0"/>
        <v>0.17011460340940721</v>
      </c>
      <c r="Q23" s="47">
        <f t="shared" si="0"/>
        <v>0.1025691831775255</v>
      </c>
    </row>
    <row r="24" spans="1:17" x14ac:dyDescent="0.2">
      <c r="A24" s="42" t="s">
        <v>22</v>
      </c>
      <c r="L24" s="41"/>
      <c r="Q24" s="41"/>
    </row>
    <row r="25" spans="1:17" ht="26.25" customHeight="1" x14ac:dyDescent="0.2">
      <c r="A25" s="49" t="s">
        <v>23</v>
      </c>
      <c r="B25" s="46">
        <v>483.96225954667295</v>
      </c>
      <c r="C25" s="46">
        <v>505.13470194320064</v>
      </c>
      <c r="D25" s="46">
        <v>517.41472690063449</v>
      </c>
      <c r="E25" s="46">
        <v>547.56401431844597</v>
      </c>
      <c r="F25" s="41">
        <f>F22-F20-F15-F9</f>
        <v>583.49534856489026</v>
      </c>
      <c r="G25" s="41">
        <v>606.19722525708971</v>
      </c>
      <c r="H25" s="55">
        <v>621.30317501806394</v>
      </c>
      <c r="I25" s="41">
        <v>623.99101158838164</v>
      </c>
      <c r="J25" s="41">
        <v>598.95378659788196</v>
      </c>
      <c r="K25" s="41">
        <f>K22-K20-K9-K15</f>
        <v>623.2862720335595</v>
      </c>
      <c r="L25" s="41">
        <f>L21-L9</f>
        <v>631.02596018942324</v>
      </c>
      <c r="M25" s="41">
        <v>643.83924504617244</v>
      </c>
      <c r="N25" s="41">
        <f>'2020'!L22</f>
        <v>645.64680910307379</v>
      </c>
      <c r="O25" s="41">
        <f>'2021'!L22</f>
        <v>676.40578898479043</v>
      </c>
      <c r="P25" s="41">
        <f>'2022'!L22</f>
        <v>798.12928931329611</v>
      </c>
      <c r="Q25" s="41">
        <f>'2023'!L22</f>
        <v>877.99943484500636</v>
      </c>
    </row>
    <row r="26" spans="1:17" ht="37.5" customHeight="1" x14ac:dyDescent="0.2">
      <c r="A26" s="49" t="s">
        <v>24</v>
      </c>
      <c r="B26" s="46">
        <v>475.72725954667294</v>
      </c>
      <c r="C26" s="46">
        <v>496.51224488569505</v>
      </c>
      <c r="D26" s="46">
        <v>508.79226984312891</v>
      </c>
      <c r="E26" s="46">
        <v>538.55000012875212</v>
      </c>
      <c r="F26" s="41">
        <f>F22-F20-F15-F9-F8</f>
        <v>573.94855560799897</v>
      </c>
      <c r="G26" s="41">
        <v>596.21965737090159</v>
      </c>
      <c r="H26" s="55">
        <v>611.08355264779482</v>
      </c>
      <c r="I26" s="41">
        <v>613.83908242128769</v>
      </c>
      <c r="J26" s="41">
        <v>589.08378659788195</v>
      </c>
      <c r="K26" s="41">
        <f>K22-K20-K9-K8-K15</f>
        <v>613.24321764025399</v>
      </c>
      <c r="L26" s="41">
        <f>L25-L8</f>
        <v>620.71707679021381</v>
      </c>
      <c r="M26" s="41">
        <v>633.20851382087596</v>
      </c>
      <c r="N26" s="41">
        <f>'2020'!L23</f>
        <v>634.92680910307377</v>
      </c>
      <c r="O26" s="41">
        <f>'2021'!L23</f>
        <v>665.50271498099539</v>
      </c>
      <c r="P26" s="41">
        <f>'2022'!L23</f>
        <v>786.55577887686343</v>
      </c>
      <c r="Q26" s="41">
        <f>'2023'!L23</f>
        <v>865.45886558504435</v>
      </c>
    </row>
    <row r="27" spans="1:17" ht="29.25" customHeight="1" x14ac:dyDescent="0.2">
      <c r="A27" s="49" t="s">
        <v>25</v>
      </c>
      <c r="B27" s="46">
        <v>559.21225954667295</v>
      </c>
      <c r="C27" s="46">
        <v>582.71470194320068</v>
      </c>
      <c r="D27" s="46">
        <v>594.66815570257074</v>
      </c>
      <c r="E27" s="46">
        <v>630.726546253366</v>
      </c>
      <c r="F27" s="41">
        <f>F22-F9-F15</f>
        <v>676.29502983351745</v>
      </c>
      <c r="G27" s="41">
        <v>703.72969027041688</v>
      </c>
      <c r="H27" s="55">
        <v>724.05910910988393</v>
      </c>
      <c r="I27" s="41">
        <v>727.98001688930344</v>
      </c>
      <c r="J27" s="41">
        <v>690.91970034392773</v>
      </c>
      <c r="K27" s="41">
        <f>K22-K9-K15</f>
        <v>714.33252664214479</v>
      </c>
      <c r="L27" s="41">
        <f>L22-L15-L9</f>
        <v>721.16175225192285</v>
      </c>
      <c r="M27" s="41">
        <v>733.07367918804698</v>
      </c>
      <c r="N27" s="41">
        <f>'2020'!L24</f>
        <v>737.29057296677888</v>
      </c>
      <c r="O27" s="41">
        <f>'2021'!L24</f>
        <v>769.42420930645108</v>
      </c>
      <c r="P27" s="41">
        <f>'2022'!L24</f>
        <v>894.96146486814496</v>
      </c>
      <c r="Q27" s="41">
        <f>'2023'!L24</f>
        <v>985.57998188644342</v>
      </c>
    </row>
    <row r="28" spans="1:17" x14ac:dyDescent="0.2">
      <c r="A28" s="53"/>
    </row>
    <row r="29" spans="1:17" x14ac:dyDescent="0.2">
      <c r="A29" s="53" t="s">
        <v>26</v>
      </c>
    </row>
  </sheetData>
  <mergeCells count="1">
    <mergeCell ref="B1:K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D6677C-CA8C-4031-8B25-EE2B02B1B01C}">
  <dimension ref="A1:P25"/>
  <sheetViews>
    <sheetView workbookViewId="0"/>
  </sheetViews>
  <sheetFormatPr baseColWidth="10" defaultColWidth="8.83203125" defaultRowHeight="15" x14ac:dyDescent="0.2"/>
  <cols>
    <col min="1" max="1" width="53.33203125" customWidth="1"/>
    <col min="4" max="4" width="9.83203125" customWidth="1"/>
    <col min="5" max="5" width="9.6640625" customWidth="1"/>
  </cols>
  <sheetData>
    <row r="1" spans="1:16" ht="45" customHeight="1" x14ac:dyDescent="0.2">
      <c r="A1" s="16" t="s">
        <v>45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s!C4</f>
        <v>43.149470354556136</v>
      </c>
      <c r="C2" s="15">
        <f>'c'!C4</f>
        <v>74.128922458593635</v>
      </c>
      <c r="D2" s="15">
        <f>'pens s'!C4</f>
        <v>38.482574807381731</v>
      </c>
      <c r="E2" s="15">
        <f>'pens c'!C4</f>
        <v>56.960618274787279</v>
      </c>
      <c r="F2" s="15">
        <f>'lp+1'!C4</f>
        <v>50.325885587876691</v>
      </c>
      <c r="G2" s="15">
        <f>'lp+2'!C4</f>
        <v>70.292266392474403</v>
      </c>
      <c r="H2" s="15">
        <f>'lp+3'!C4</f>
        <v>91.696782070782263</v>
      </c>
      <c r="I2" s="15">
        <f>'c+1'!C4</f>
        <v>73.589118405354171</v>
      </c>
      <c r="J2" s="15">
        <f>'c+2'!C4</f>
        <v>104.2616938583115</v>
      </c>
      <c r="K2" s="15">
        <f>'c+3'!C4</f>
        <v>112.41662779412226</v>
      </c>
      <c r="L2" s="15">
        <f>'c+4'!C4</f>
        <v>130.59406978181798</v>
      </c>
      <c r="N2" s="15"/>
    </row>
    <row r="3" spans="1:16" ht="16" x14ac:dyDescent="0.2">
      <c r="A3" s="19" t="s">
        <v>4</v>
      </c>
      <c r="B3" s="15">
        <f>s!C5</f>
        <v>4.4928365378746271</v>
      </c>
      <c r="C3" s="15">
        <f>'c'!C5</f>
        <v>14.219901269608743</v>
      </c>
      <c r="D3" s="15">
        <f>'pens s'!C5</f>
        <v>3.0789489867545625</v>
      </c>
      <c r="E3" s="15">
        <f>'pens c'!C5</f>
        <v>7.5917794360007331</v>
      </c>
      <c r="F3" s="15">
        <f>'lp+1'!C5</f>
        <v>3.5728898858572915</v>
      </c>
      <c r="G3" s="15">
        <f>'lp+2'!C5</f>
        <v>3.5728898858572915</v>
      </c>
      <c r="H3" s="15">
        <f>'lp+3'!C5</f>
        <v>3.5728898858572915</v>
      </c>
      <c r="I3" s="15">
        <f>'c+1'!C5</f>
        <v>6.2190551181102363</v>
      </c>
      <c r="J3" s="15">
        <f>'c+2'!C5</f>
        <v>6.2190551181102363</v>
      </c>
      <c r="K3" s="15">
        <f>'c+3'!C5</f>
        <v>6.2190551181102363</v>
      </c>
      <c r="L3" s="15">
        <f>'c+4'!C5</f>
        <v>6.2190551181102363</v>
      </c>
      <c r="N3" s="15"/>
    </row>
    <row r="4" spans="1:16" ht="16" x14ac:dyDescent="0.2">
      <c r="A4" s="19" t="s">
        <v>5</v>
      </c>
      <c r="B4" s="15">
        <f>s!C6</f>
        <v>0</v>
      </c>
      <c r="C4" s="15">
        <f>'c'!C6</f>
        <v>0</v>
      </c>
      <c r="D4" s="15">
        <f>'pens s'!C6</f>
        <v>0</v>
      </c>
      <c r="E4" s="15">
        <f>'pens c'!C6</f>
        <v>0</v>
      </c>
      <c r="F4" s="15">
        <f>'lp+1'!C6</f>
        <v>0</v>
      </c>
      <c r="G4" s="15">
        <f>'lp+2'!C6</f>
        <v>0</v>
      </c>
      <c r="H4" s="15">
        <f>'lp+3'!C6</f>
        <v>0</v>
      </c>
      <c r="I4" s="15">
        <f>'c+1'!C6</f>
        <v>0</v>
      </c>
      <c r="J4" s="15">
        <f>'c+2'!C6</f>
        <v>0</v>
      </c>
      <c r="K4" s="15">
        <f>'c+3'!C6</f>
        <v>0</v>
      </c>
      <c r="L4" s="15">
        <f>'c+4'!C6</f>
        <v>0</v>
      </c>
      <c r="N4" s="15"/>
    </row>
    <row r="5" spans="1:16" ht="16" x14ac:dyDescent="0.2">
      <c r="A5" s="19" t="s">
        <v>6</v>
      </c>
      <c r="B5" s="15">
        <f>s!C7</f>
        <v>7.2435510069093363</v>
      </c>
      <c r="C5" s="15">
        <f>'c'!C7</f>
        <v>14.560011712815326</v>
      </c>
      <c r="D5" s="15">
        <f>'pens s'!C7</f>
        <v>4.6544184782608697</v>
      </c>
      <c r="E5" s="15">
        <f>'pens c'!C7</f>
        <v>9.4072650501672221</v>
      </c>
      <c r="F5" s="15">
        <f>'lp+1'!C7</f>
        <v>15.558004264862202</v>
      </c>
      <c r="G5" s="15">
        <f>'lp+2'!C7</f>
        <v>23.465198418534634</v>
      </c>
      <c r="H5" s="15">
        <f>'lp+3'!C7</f>
        <v>36.769595820727972</v>
      </c>
      <c r="I5" s="15">
        <f>'c+1'!C7</f>
        <v>19.827707580824978</v>
      </c>
      <c r="J5" s="15">
        <f>'c+2'!C7</f>
        <v>27.734901734497388</v>
      </c>
      <c r="K5" s="15">
        <f>'c+3'!C7</f>
        <v>41.039299136690751</v>
      </c>
      <c r="L5" s="15">
        <f>'c+4'!C7</f>
        <v>46.106401700793334</v>
      </c>
      <c r="N5" s="15"/>
    </row>
    <row r="6" spans="1:16" ht="16" x14ac:dyDescent="0.2">
      <c r="A6" s="19" t="s">
        <v>7</v>
      </c>
      <c r="B6" s="15">
        <f>s!C8</f>
        <v>4.9332165220888156</v>
      </c>
      <c r="C6" s="15">
        <f>'c'!C8</f>
        <v>5.8191819383006846</v>
      </c>
      <c r="D6" s="15">
        <f>'pens s'!C8</f>
        <v>4.9332165220888156</v>
      </c>
      <c r="E6" s="15">
        <f>'pens c'!C8</f>
        <v>5.8191819383006846</v>
      </c>
      <c r="F6" s="15">
        <f>'lp+1'!C8</f>
        <v>7.7268265640259681</v>
      </c>
      <c r="G6" s="15">
        <f>'lp+2'!C8</f>
        <v>8.1247055782156625</v>
      </c>
      <c r="H6" s="15">
        <f>'lp+3'!C8</f>
        <v>8.6224570575056028</v>
      </c>
      <c r="I6" s="15">
        <f>'c+1'!C8</f>
        <v>7.7268265640259681</v>
      </c>
      <c r="J6" s="15">
        <f>'c+2'!C8</f>
        <v>5.70380507841673</v>
      </c>
      <c r="K6" s="15">
        <f>'c+3'!C8</f>
        <v>8.6224570575056028</v>
      </c>
      <c r="L6" s="15">
        <f>'c+4'!C8</f>
        <v>8.6224570575056028</v>
      </c>
      <c r="N6" s="15"/>
    </row>
    <row r="7" spans="1:16" ht="16" x14ac:dyDescent="0.2">
      <c r="A7" s="19" t="s">
        <v>8</v>
      </c>
      <c r="B7" s="15">
        <f>s!C9</f>
        <v>13.693454484213735</v>
      </c>
      <c r="C7" s="15">
        <f>'c'!C9</f>
        <v>18.258005173115052</v>
      </c>
      <c r="D7" s="15">
        <f>'pens s'!C9</f>
        <v>13.69049074686054</v>
      </c>
      <c r="E7" s="15">
        <f>'pens c'!C9</f>
        <v>18.258005173115052</v>
      </c>
      <c r="F7" s="15">
        <f>'lp+1'!C9</f>
        <v>15.975927411154608</v>
      </c>
      <c r="G7" s="15">
        <f>'lp+2'!C9</f>
        <v>15.975927411154608</v>
      </c>
      <c r="H7" s="15">
        <f>'lp+3'!C9</f>
        <v>15.975927411154608</v>
      </c>
      <c r="I7" s="15">
        <f>'c+1'!C9</f>
        <v>21.301170687376072</v>
      </c>
      <c r="J7" s="15">
        <f>'c+2'!C9</f>
        <v>21.301170687376072</v>
      </c>
      <c r="K7" s="15">
        <f>'c+3'!C9</f>
        <v>21.301170687376072</v>
      </c>
      <c r="L7" s="15">
        <f>'c+4'!C9</f>
        <v>21.301170687376072</v>
      </c>
      <c r="N7" s="15"/>
    </row>
    <row r="8" spans="1:16" ht="16" x14ac:dyDescent="0.2">
      <c r="A8" s="19" t="s">
        <v>9</v>
      </c>
      <c r="B8" s="15">
        <f>s!C10</f>
        <v>1.8384423925161164</v>
      </c>
      <c r="C8" s="15">
        <f>'c'!C10</f>
        <v>1.6941655760748386</v>
      </c>
      <c r="D8" s="15">
        <f>'pens s'!C10</f>
        <v>1.6566140759051911</v>
      </c>
      <c r="E8" s="15">
        <f>'pens c'!C10</f>
        <v>1.6941655760748386</v>
      </c>
      <c r="F8" s="15">
        <f>'lp+1'!C10</f>
        <v>2.0477425960932574</v>
      </c>
      <c r="G8" s="15">
        <f>'lp+2'!C10</f>
        <v>2.2888627550773109</v>
      </c>
      <c r="H8" s="15">
        <f>'lp+3'!C10</f>
        <v>2.2022966652125446</v>
      </c>
      <c r="I8" s="15">
        <f>'c+1'!C10</f>
        <v>2.2724586786874119</v>
      </c>
      <c r="J8" s="15">
        <f>'c+2'!C10</f>
        <v>2.2888627550773109</v>
      </c>
      <c r="K8" s="15">
        <f>'c+3'!C10</f>
        <v>2.5380861325190245</v>
      </c>
      <c r="L8" s="15">
        <f>'c+4'!C10</f>
        <v>2.5380861325190245</v>
      </c>
      <c r="N8" s="15"/>
    </row>
    <row r="9" spans="1:16" ht="16" x14ac:dyDescent="0.2">
      <c r="A9" s="19" t="s">
        <v>10</v>
      </c>
      <c r="B9" s="15">
        <f>s!C11</f>
        <v>10.057636652338484</v>
      </c>
      <c r="C9" s="15">
        <f>'c'!C11</f>
        <v>11.117669532302559</v>
      </c>
      <c r="D9" s="15">
        <f>'pens s'!C11</f>
        <v>10.755230239943542</v>
      </c>
      <c r="E9" s="15">
        <f>'pens c'!C11</f>
        <v>11.868329216654901</v>
      </c>
      <c r="F9" s="15">
        <f>'lp+1'!C11</f>
        <v>18.350557034708405</v>
      </c>
      <c r="G9" s="15">
        <f>'lp+2'!C11</f>
        <v>19.740158304997752</v>
      </c>
      <c r="H9" s="15">
        <f>'lp+3'!C11</f>
        <v>19.819005501379351</v>
      </c>
      <c r="I9" s="15">
        <f>'c+1'!C11</f>
        <v>19.321215435940207</v>
      </c>
      <c r="J9" s="15">
        <f>'c+2'!C11</f>
        <v>20.660113876948735</v>
      </c>
      <c r="K9" s="15">
        <f>'c+3'!C11</f>
        <v>21.067240408673893</v>
      </c>
      <c r="L9" s="15">
        <f>'c+4'!C11</f>
        <v>22.229538317187394</v>
      </c>
      <c r="N9" s="15"/>
    </row>
    <row r="10" spans="1:16" ht="16" x14ac:dyDescent="0.2">
      <c r="A10" s="19" t="s">
        <v>11</v>
      </c>
      <c r="B10" s="15">
        <f>s!C12</f>
        <v>2.3692968293589671</v>
      </c>
      <c r="C10" s="15">
        <f>'c'!C12</f>
        <v>4.5750429370406529</v>
      </c>
      <c r="D10" s="15">
        <f>'pens s'!C12</f>
        <v>2.9486881937436928</v>
      </c>
      <c r="E10" s="15">
        <f>'pens c'!C12</f>
        <v>3.7350050454086774</v>
      </c>
      <c r="F10" s="15">
        <f>'lp+1'!C12</f>
        <v>2.1934101651707469</v>
      </c>
      <c r="G10" s="15">
        <f>'lp+2'!C12</f>
        <v>1.9347533060704232</v>
      </c>
      <c r="H10" s="15">
        <f>'lp+3'!C12</f>
        <v>2.0692548728025915</v>
      </c>
      <c r="I10" s="15">
        <f>'c+1'!C12</f>
        <v>5.0253048386899088</v>
      </c>
      <c r="J10" s="15">
        <f>'c+2'!C12</f>
        <v>7.5113951882734069</v>
      </c>
      <c r="K10" s="15">
        <f>'c+3'!C12</f>
        <v>9.1664011528860954</v>
      </c>
      <c r="L10" s="15">
        <f>'c+4'!C12</f>
        <v>3.2383838759360555</v>
      </c>
      <c r="N10" s="15"/>
    </row>
    <row r="11" spans="1:16" ht="16" x14ac:dyDescent="0.2">
      <c r="A11" s="19" t="s">
        <v>12</v>
      </c>
      <c r="B11" s="15">
        <f>s!C13</f>
        <v>10.030791659390932</v>
      </c>
      <c r="C11" s="15">
        <f>'c'!C13</f>
        <v>11.302371413813175</v>
      </c>
      <c r="D11" s="15">
        <f>'pens s'!C13</f>
        <v>10.196660147758838</v>
      </c>
      <c r="E11" s="15">
        <f>'pens c'!C13</f>
        <v>11.749553999912033</v>
      </c>
      <c r="F11" s="15">
        <f>'lp+1'!C13</f>
        <v>17.297323258956084</v>
      </c>
      <c r="G11" s="15">
        <f>'lp+2'!C13</f>
        <v>19.028040109973912</v>
      </c>
      <c r="H11" s="15">
        <f>'lp+3'!C13</f>
        <v>24.885049095742243</v>
      </c>
      <c r="I11" s="15">
        <f>'c+1'!C13</f>
        <v>16.730470357781776</v>
      </c>
      <c r="J11" s="15">
        <f>'c+2'!C13</f>
        <v>18.366873137461106</v>
      </c>
      <c r="K11" s="15">
        <f>'c+3'!C13</f>
        <v>25.293901907387305</v>
      </c>
      <c r="L11" s="15">
        <f>'c+4'!C13</f>
        <v>28.566263433238507</v>
      </c>
      <c r="N11" s="15"/>
    </row>
    <row r="12" spans="1:16" ht="16" x14ac:dyDescent="0.2">
      <c r="A12" s="19" t="s">
        <v>13</v>
      </c>
      <c r="B12" s="15">
        <f>s!C14</f>
        <v>10.239307489922538</v>
      </c>
      <c r="C12" s="15">
        <f>'c'!C14</f>
        <v>9.186193374614037</v>
      </c>
      <c r="D12" s="15">
        <f>'pens s'!C14</f>
        <v>5.1660171138645259</v>
      </c>
      <c r="E12" s="15">
        <f>'pens c'!C14</f>
        <v>9.3007682909981728</v>
      </c>
      <c r="F12" s="15">
        <f>'lp+1'!C14</f>
        <v>6.8917454029972429</v>
      </c>
      <c r="G12" s="15">
        <f>'lp+2'!C14</f>
        <v>10.46762707631769</v>
      </c>
      <c r="H12" s="15">
        <f>'lp+3'!C14</f>
        <v>13.097864548896705</v>
      </c>
      <c r="I12" s="15">
        <f>'c+1'!C14</f>
        <v>9.9701733402437629</v>
      </c>
      <c r="J12" s="15">
        <f>'c+2'!C14</f>
        <v>13.54605501356421</v>
      </c>
      <c r="K12" s="15">
        <f>'c+3'!C14</f>
        <v>17.368253043916699</v>
      </c>
      <c r="L12" s="15">
        <f>'c+4'!C14</f>
        <v>13.790702625815383</v>
      </c>
      <c r="N12" s="15"/>
    </row>
    <row r="13" spans="1:16" ht="16" x14ac:dyDescent="0.2">
      <c r="A13" s="19" t="s">
        <v>14</v>
      </c>
      <c r="B13" s="15">
        <f>s!C15</f>
        <v>0</v>
      </c>
      <c r="C13" s="15">
        <f>'c'!C15</f>
        <v>0</v>
      </c>
      <c r="D13" s="15">
        <f>'pens s'!C15</f>
        <v>0</v>
      </c>
      <c r="E13" s="15">
        <f>'pens c'!C15</f>
        <v>0</v>
      </c>
      <c r="F13" s="15">
        <f>'lp+1'!C15</f>
        <v>139.73406173444386</v>
      </c>
      <c r="G13" s="15">
        <f>'lp+2'!C15</f>
        <v>193.46851818961289</v>
      </c>
      <c r="H13" s="15">
        <f>'lp+3'!C15</f>
        <v>193.46851818961289</v>
      </c>
      <c r="I13" s="15">
        <f>'c+1'!C15</f>
        <v>139.73406173444386</v>
      </c>
      <c r="J13" s="15">
        <f>'c+2'!C15</f>
        <v>193.46851818961289</v>
      </c>
      <c r="K13" s="15">
        <f>'c+3'!C15</f>
        <v>193.46851818961289</v>
      </c>
      <c r="L13" s="15">
        <f>'c+4'!C15</f>
        <v>261.56857698432134</v>
      </c>
    </row>
    <row r="14" spans="1:16" ht="16" x14ac:dyDescent="0.2">
      <c r="A14" s="19" t="s">
        <v>15</v>
      </c>
      <c r="B14" s="15">
        <f>s!C16</f>
        <v>8.6379607078102225</v>
      </c>
      <c r="C14" s="15">
        <f>'c'!C16</f>
        <v>15.871029489938904</v>
      </c>
      <c r="D14" s="15">
        <f>'pens s'!C16</f>
        <v>11.020194010857288</v>
      </c>
      <c r="E14" s="15">
        <f>'pens c'!C16</f>
        <v>24.31767694299856</v>
      </c>
      <c r="F14" s="15">
        <f>'lp+1'!C16</f>
        <v>20.027923758700574</v>
      </c>
      <c r="G14" s="15">
        <f>'lp+2'!C16</f>
        <v>21.046729684847858</v>
      </c>
      <c r="H14" s="15">
        <f>'lp+3'!C16</f>
        <v>27.685417917758656</v>
      </c>
      <c r="I14" s="15">
        <f>'c+1'!C16</f>
        <v>26.627897143803239</v>
      </c>
      <c r="J14" s="15">
        <f>'c+2'!C16</f>
        <v>28.170734047550791</v>
      </c>
      <c r="K14" s="15">
        <f>'c+3'!C16</f>
        <v>34.672471402092583</v>
      </c>
      <c r="L14" s="15">
        <f>'c+4'!C16</f>
        <v>45.568214354343922</v>
      </c>
    </row>
    <row r="15" spans="1:16" ht="16" x14ac:dyDescent="0.2">
      <c r="A15" s="19" t="s">
        <v>16</v>
      </c>
      <c r="B15" s="15">
        <f>s!C17</f>
        <v>0</v>
      </c>
      <c r="C15" s="15">
        <f>'c'!C17</f>
        <v>0</v>
      </c>
      <c r="D15" s="15">
        <f>'pens s'!C17</f>
        <v>0</v>
      </c>
      <c r="E15" s="15">
        <f>'pens c'!C17</f>
        <v>0</v>
      </c>
      <c r="F15" s="15">
        <f>'lp+1'!C17</f>
        <v>0</v>
      </c>
      <c r="G15" s="15">
        <f>'lp+2'!C17</f>
        <v>0</v>
      </c>
      <c r="H15" s="15">
        <f>'lp+3'!C17</f>
        <v>0</v>
      </c>
      <c r="I15" s="15">
        <f>'c+1'!C17</f>
        <v>0</v>
      </c>
      <c r="J15" s="15">
        <f>'c+2'!C17</f>
        <v>0</v>
      </c>
      <c r="K15" s="15">
        <f>'c+3'!C17</f>
        <v>0</v>
      </c>
      <c r="L15" s="15">
        <f>'c+4'!C17</f>
        <v>0</v>
      </c>
    </row>
    <row r="16" spans="1:16" ht="16" x14ac:dyDescent="0.2">
      <c r="A16" s="19" t="s">
        <v>17</v>
      </c>
      <c r="B16" s="15">
        <f>s!C18</f>
        <v>18.188900882254813</v>
      </c>
      <c r="C16" s="15">
        <f>'c'!C18</f>
        <v>23.051823327456621</v>
      </c>
      <c r="D16" s="15">
        <f>'pens s'!C18</f>
        <v>4.9690951085177808</v>
      </c>
      <c r="E16" s="15">
        <f>'pens c'!C18</f>
        <v>4.9690951085177808</v>
      </c>
      <c r="F16" s="15">
        <f>'lp+1'!C18</f>
        <v>18.335960950430611</v>
      </c>
      <c r="G16" s="15">
        <f>'lp+2'!C18</f>
        <v>26.672902474201567</v>
      </c>
      <c r="H16" s="15">
        <f>'lp+3'!C18</f>
        <v>38.630920755729434</v>
      </c>
      <c r="I16" s="15">
        <f>'c+1'!C18</f>
        <v>27.951159985412517</v>
      </c>
      <c r="J16" s="15">
        <f>'c+2'!C18</f>
        <v>37.41809284876468</v>
      </c>
      <c r="K16" s="15">
        <f>'c+3'!C18</f>
        <v>49.16018005794713</v>
      </c>
      <c r="L16" s="15">
        <f>'c+4'!C18</f>
        <v>50.402453835076571</v>
      </c>
    </row>
    <row r="17" spans="1:12" ht="16" x14ac:dyDescent="0.2">
      <c r="A17" s="19" t="s">
        <v>18</v>
      </c>
      <c r="B17" s="15">
        <f>s!C19</f>
        <v>30.947467569616663</v>
      </c>
      <c r="C17" s="15">
        <f>'c'!C19</f>
        <v>52.564497347500648</v>
      </c>
      <c r="D17" s="15">
        <f>'pens s'!C19</f>
        <v>26.976750805968937</v>
      </c>
      <c r="E17" s="15">
        <f>'pens c'!C19</f>
        <v>44.984054990358658</v>
      </c>
      <c r="F17" s="15">
        <f>'lp+1'!C19</f>
        <v>41.810376810661623</v>
      </c>
      <c r="G17" s="15">
        <f>'lp+2'!C19</f>
        <v>72.882674456928413</v>
      </c>
      <c r="H17" s="15">
        <f>'lp+3'!C19</f>
        <v>111.24780262162756</v>
      </c>
      <c r="I17" s="15">
        <f>'c+1'!C19</f>
        <v>63.268682734420423</v>
      </c>
      <c r="J17" s="15">
        <f>'c+2'!C19</f>
        <v>93.777837702823234</v>
      </c>
      <c r="K17" s="15">
        <f>'c+3'!C19</f>
        <v>136.88479854161318</v>
      </c>
      <c r="L17" s="15">
        <f>'c+4'!C19</f>
        <v>147.25907571085654</v>
      </c>
    </row>
    <row r="18" spans="1:12" ht="16" x14ac:dyDescent="0.2">
      <c r="A18" s="19" t="s">
        <v>19</v>
      </c>
      <c r="B18" s="15">
        <f>s!C20</f>
        <v>53.87</v>
      </c>
      <c r="C18" s="15">
        <f>'c'!C20</f>
        <v>66.36</v>
      </c>
      <c r="D18" s="15">
        <f>'pens s'!C20</f>
        <v>53.87</v>
      </c>
      <c r="E18" s="15">
        <f>'pens c'!C20</f>
        <v>66.36</v>
      </c>
      <c r="F18" s="15">
        <f>'lp+1'!C20</f>
        <v>65.989999999999995</v>
      </c>
      <c r="G18" s="15">
        <f>'lp+2'!C20</f>
        <v>71.62</v>
      </c>
      <c r="H18" s="15">
        <f>'lp+3'!C20</f>
        <v>77.58</v>
      </c>
      <c r="I18" s="15">
        <f>'c+1'!C20</f>
        <v>65.989999999999995</v>
      </c>
      <c r="J18" s="15">
        <f>'c+2'!C20</f>
        <v>71.62</v>
      </c>
      <c r="K18" s="15">
        <f>'c+3'!C20</f>
        <v>77.58</v>
      </c>
      <c r="L18" s="15">
        <f>'c+4'!C20</f>
        <v>77.58</v>
      </c>
    </row>
    <row r="19" spans="1:12" ht="16" x14ac:dyDescent="0.2">
      <c r="A19" s="20" t="s">
        <v>20</v>
      </c>
      <c r="B19" s="15">
        <f>s!C21</f>
        <v>165.82233308885139</v>
      </c>
      <c r="C19" s="15">
        <f>'c'!C21</f>
        <v>256.34881555117488</v>
      </c>
      <c r="D19" s="15">
        <f>'pens s'!C21</f>
        <v>138.5288992379063</v>
      </c>
      <c r="E19" s="15">
        <f>'pens c'!C21</f>
        <v>210.65549904329458</v>
      </c>
      <c r="F19" s="15">
        <f>'lp+1'!C21</f>
        <v>220.11457369149531</v>
      </c>
      <c r="G19" s="15">
        <f>'lp+2'!C21</f>
        <v>295.49273585465147</v>
      </c>
      <c r="H19" s="15">
        <f>'lp+3'!C21</f>
        <v>396.27526422517673</v>
      </c>
      <c r="I19" s="15">
        <f>'c+1'!C21</f>
        <v>299.83124087067068</v>
      </c>
      <c r="J19" s="15">
        <f>'c+2'!C21</f>
        <v>386.96059104717546</v>
      </c>
      <c r="K19" s="15">
        <f>'c+3'!C21</f>
        <v>485.74994244084093</v>
      </c>
      <c r="L19" s="15">
        <f>'c+4'!C21</f>
        <v>526.43587263057668</v>
      </c>
    </row>
    <row r="20" spans="1:12" ht="16" x14ac:dyDescent="0.2">
      <c r="A20" s="19" t="s">
        <v>21</v>
      </c>
      <c r="B20" s="15">
        <f>s!C22</f>
        <v>219.6923330888514</v>
      </c>
      <c r="C20" s="15">
        <f>'c'!C22</f>
        <v>322.70881555117489</v>
      </c>
      <c r="D20" s="15">
        <f>'pens s'!C22</f>
        <v>192.39889923790631</v>
      </c>
      <c r="E20" s="15">
        <f>'pens c'!C22</f>
        <v>277.0154990432946</v>
      </c>
      <c r="F20" s="15">
        <f>'lp+1'!C22</f>
        <v>425.83863542593917</v>
      </c>
      <c r="G20" s="15">
        <f>'lp+2'!C22</f>
        <v>560.58125404426437</v>
      </c>
      <c r="H20" s="15">
        <f>'lp+3'!C22</f>
        <v>667.32378241478966</v>
      </c>
      <c r="I20" s="15">
        <f>'c+1'!C22</f>
        <v>505.55530260511455</v>
      </c>
      <c r="J20" s="15">
        <f>'c+2'!C22</f>
        <v>652.04910923678835</v>
      </c>
      <c r="K20" s="15">
        <f>'c+3'!C22</f>
        <v>756.79846063045386</v>
      </c>
      <c r="L20" s="15">
        <f>'c+4'!C22</f>
        <v>865.58444961489806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s!C25</f>
        <v>152.12887860463766</v>
      </c>
      <c r="C23" s="15">
        <f>'c'!C25</f>
        <v>238.09081037805981</v>
      </c>
      <c r="D23" s="15">
        <f>'pens s'!C25</f>
        <v>124.83840849104575</v>
      </c>
      <c r="E23" s="15">
        <f>'pens c'!C25</f>
        <v>192.39749387017952</v>
      </c>
      <c r="F23" s="15">
        <f>'lp+1'!C25</f>
        <v>204.13864628034071</v>
      </c>
      <c r="G23" s="15">
        <f>'lp+2'!C25</f>
        <v>279.51680844349687</v>
      </c>
      <c r="H23" s="15">
        <f>'lp+3'!C25</f>
        <v>380.29933681402213</v>
      </c>
      <c r="I23" s="15">
        <f>'c+1'!C25</f>
        <v>278.53007018329458</v>
      </c>
      <c r="J23" s="15">
        <f>'c+2'!C25</f>
        <v>365.65942035979936</v>
      </c>
      <c r="K23" s="15">
        <f>'c+3'!C25</f>
        <v>464.44877175346483</v>
      </c>
      <c r="L23" s="15">
        <f>'c+4'!C25</f>
        <v>505.13470194320064</v>
      </c>
    </row>
    <row r="24" spans="1:12" ht="32" x14ac:dyDescent="0.2">
      <c r="A24" s="19" t="s">
        <v>24</v>
      </c>
      <c r="B24" s="15">
        <f>s!C26</f>
        <v>147.19566208254884</v>
      </c>
      <c r="C24" s="15">
        <f>'c'!C26</f>
        <v>232.27162843975913</v>
      </c>
      <c r="D24" s="15">
        <f>'pens s'!C26</f>
        <v>119.90519196895694</v>
      </c>
      <c r="E24" s="15">
        <f>'pens c'!C26</f>
        <v>186.57831193187883</v>
      </c>
      <c r="F24" s="15">
        <f>'lp+1'!C26</f>
        <v>196.41181971631474</v>
      </c>
      <c r="G24" s="15">
        <f>'lp+2'!C26</f>
        <v>271.39210286528123</v>
      </c>
      <c r="H24" s="15">
        <f>'lp+3'!C26</f>
        <v>371.67687975651654</v>
      </c>
      <c r="I24" s="15">
        <f>'c+1'!C26</f>
        <v>270.80324361926864</v>
      </c>
      <c r="J24" s="15">
        <f>'c+2'!C26</f>
        <v>359.95561528138262</v>
      </c>
      <c r="K24" s="15">
        <f>'c+3'!C26</f>
        <v>455.82631469595924</v>
      </c>
      <c r="L24" s="15">
        <f>'c+4'!C26</f>
        <v>496.51224488569505</v>
      </c>
    </row>
    <row r="25" spans="1:12" ht="16" x14ac:dyDescent="0.2">
      <c r="A25" s="19" t="s">
        <v>25</v>
      </c>
      <c r="B25" s="15">
        <f>s!C27</f>
        <v>205.99887860463767</v>
      </c>
      <c r="C25" s="15">
        <f>'c'!C27</f>
        <v>304.45081037805983</v>
      </c>
      <c r="D25" s="15">
        <f>'pens s'!C27</f>
        <v>178.70840849104576</v>
      </c>
      <c r="E25" s="15">
        <f>'pens c'!C27</f>
        <v>258.75749387017953</v>
      </c>
      <c r="F25" s="15">
        <f>'lp+1'!C27</f>
        <v>270.12864628034072</v>
      </c>
      <c r="G25" s="15">
        <f>'lp+2'!C27</f>
        <v>351.13680844349688</v>
      </c>
      <c r="H25" s="15">
        <f>'lp+3'!C27</f>
        <v>457.87933681402211</v>
      </c>
      <c r="I25" s="15">
        <f>'c+1'!C27</f>
        <v>344.52007018329459</v>
      </c>
      <c r="J25" s="15">
        <f>'c+2'!C27</f>
        <v>437.27942035979936</v>
      </c>
      <c r="K25" s="15">
        <f>'c+3'!C27</f>
        <v>542.02877175346487</v>
      </c>
      <c r="L25" s="15">
        <f>'c+4'!C27</f>
        <v>582.71470194320068</v>
      </c>
    </row>
  </sheetData>
  <mergeCells count="1">
    <mergeCell ref="M1:P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D985B2-F3D4-4822-9543-B58CB4819926}">
  <dimension ref="A1:P25"/>
  <sheetViews>
    <sheetView workbookViewId="0">
      <selection activeCell="M1" sqref="M1:P1"/>
    </sheetView>
  </sheetViews>
  <sheetFormatPr baseColWidth="10" defaultColWidth="8.83203125" defaultRowHeight="15" x14ac:dyDescent="0.2"/>
  <cols>
    <col min="1" max="1" width="53.33203125" customWidth="1"/>
    <col min="4" max="4" width="9.83203125" customWidth="1"/>
    <col min="5" max="5" width="10.83203125" customWidth="1"/>
  </cols>
  <sheetData>
    <row r="1" spans="1:16" ht="45" customHeight="1" x14ac:dyDescent="0.2">
      <c r="A1" s="16" t="s">
        <v>44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s!D4</f>
        <v>44.336497289985523</v>
      </c>
      <c r="C2" s="15">
        <f>'c'!D4</f>
        <v>76.168183356344528</v>
      </c>
      <c r="D2" s="15">
        <f>'pens s'!D4</f>
        <v>39.541217068009502</v>
      </c>
      <c r="E2" s="15">
        <f>'pens c'!D4</f>
        <v>58.527585090261631</v>
      </c>
      <c r="F2" s="15">
        <f>'lp+1'!D4</f>
        <v>51.710333212639704</v>
      </c>
      <c r="G2" s="15">
        <f>'lp+2'!D4</f>
        <v>72.225982215047296</v>
      </c>
      <c r="H2" s="15">
        <f>'lp+3'!D4</f>
        <v>94.219328681802807</v>
      </c>
      <c r="I2" s="15">
        <f>'c+1'!D4</f>
        <v>75.613529481177125</v>
      </c>
      <c r="J2" s="15">
        <f>'c+2'!D4</f>
        <v>107.12989682642142</v>
      </c>
      <c r="K2" s="15">
        <f>'c+3'!D4</f>
        <v>115.5091701610455</v>
      </c>
      <c r="L2" s="15">
        <f>'c+4'!D4</f>
        <v>134.18666726133711</v>
      </c>
      <c r="N2" s="15"/>
    </row>
    <row r="3" spans="1:16" ht="16" x14ac:dyDescent="0.2">
      <c r="A3" s="19" t="s">
        <v>4</v>
      </c>
      <c r="B3" s="15">
        <f>s!D5</f>
        <v>4.6900923620012618</v>
      </c>
      <c r="C3" s="15">
        <f>'c'!D5</f>
        <v>14.844219185537856</v>
      </c>
      <c r="D3" s="15">
        <f>'pens s'!D5</f>
        <v>3.214128758977802</v>
      </c>
      <c r="E3" s="15">
        <f>'pens c'!D5</f>
        <v>7.9250928553988889</v>
      </c>
      <c r="F3" s="15">
        <f>'lp+1'!D5</f>
        <v>3.729755895338664</v>
      </c>
      <c r="G3" s="15">
        <f>'lp+2'!D5</f>
        <v>3.729755895338664</v>
      </c>
      <c r="H3" s="15">
        <f>'lp+3'!D5</f>
        <v>3.729755895338664</v>
      </c>
      <c r="I3" s="15">
        <f>'c+1'!D5</f>
        <v>6.4920997375328078</v>
      </c>
      <c r="J3" s="15">
        <f>'c+2'!D5</f>
        <v>6.4920997375328078</v>
      </c>
      <c r="K3" s="15">
        <f>'c+3'!D5</f>
        <v>6.4920997375328078</v>
      </c>
      <c r="L3" s="15">
        <f>'c+4'!D5</f>
        <v>6.4920997375328078</v>
      </c>
      <c r="N3" s="15"/>
    </row>
    <row r="4" spans="1:16" ht="16" x14ac:dyDescent="0.2">
      <c r="A4" s="19" t="s">
        <v>5</v>
      </c>
      <c r="B4" s="15">
        <f>s!D6</f>
        <v>0</v>
      </c>
      <c r="C4" s="15">
        <f>'c'!D6</f>
        <v>0</v>
      </c>
      <c r="D4" s="15">
        <f>'pens s'!D6</f>
        <v>0</v>
      </c>
      <c r="E4" s="15">
        <f>'pens c'!D6</f>
        <v>0</v>
      </c>
      <c r="F4" s="15">
        <f>'lp+1'!D6</f>
        <v>0</v>
      </c>
      <c r="G4" s="15">
        <f>'lp+2'!D6</f>
        <v>0</v>
      </c>
      <c r="H4" s="15">
        <f>'lp+3'!D6</f>
        <v>0</v>
      </c>
      <c r="I4" s="15">
        <f>'c+1'!D6</f>
        <v>0</v>
      </c>
      <c r="J4" s="15">
        <f>'c+2'!D6</f>
        <v>0</v>
      </c>
      <c r="K4" s="15">
        <f>'c+3'!D6</f>
        <v>0</v>
      </c>
      <c r="L4" s="15">
        <f>'c+4'!D6</f>
        <v>0</v>
      </c>
      <c r="N4" s="15"/>
    </row>
    <row r="5" spans="1:16" ht="16" x14ac:dyDescent="0.2">
      <c r="A5" s="19" t="s">
        <v>6</v>
      </c>
      <c r="B5" s="15">
        <f>s!D7</f>
        <v>7.7253468307633977</v>
      </c>
      <c r="C5" s="15">
        <f>'c'!D7</f>
        <v>15.528452858851209</v>
      </c>
      <c r="D5" s="15">
        <f>'pens s'!D7</f>
        <v>4.9640013586956524</v>
      </c>
      <c r="E5" s="15">
        <f>'pens c'!D7</f>
        <v>10.032977633779263</v>
      </c>
      <c r="F5" s="15">
        <f>'lp+1'!D7</f>
        <v>16.592825649451662</v>
      </c>
      <c r="G5" s="15">
        <f>'lp+2'!D7</f>
        <v>25.02595702894175</v>
      </c>
      <c r="H5" s="15">
        <f>'lp+3'!D7</f>
        <v>39.215279946418597</v>
      </c>
      <c r="I5" s="15">
        <f>'c+1'!D7</f>
        <v>21.146522993311041</v>
      </c>
      <c r="J5" s="15">
        <f>'c+2'!D7</f>
        <v>29.579654372801116</v>
      </c>
      <c r="K5" s="15">
        <f>'c+3'!D7</f>
        <v>43.768977290277974</v>
      </c>
      <c r="L5" s="15">
        <f>'c+4'!D7</f>
        <v>49.173111905662601</v>
      </c>
      <c r="N5" s="15"/>
    </row>
    <row r="6" spans="1:16" ht="16" x14ac:dyDescent="0.2">
      <c r="A6" s="19" t="s">
        <v>7</v>
      </c>
      <c r="B6" s="15">
        <f>s!D8</f>
        <v>4.9332165220888156</v>
      </c>
      <c r="C6" s="15">
        <f>'c'!D8</f>
        <v>5.8191819383006846</v>
      </c>
      <c r="D6" s="15">
        <f>'pens s'!D8</f>
        <v>4.9332165220888156</v>
      </c>
      <c r="E6" s="15">
        <f>'pens c'!D8</f>
        <v>5.8191819383006846</v>
      </c>
      <c r="F6" s="15">
        <f>'lp+1'!D8</f>
        <v>7.7268265640259681</v>
      </c>
      <c r="G6" s="15">
        <f>'lp+2'!D8</f>
        <v>8.1247055782156625</v>
      </c>
      <c r="H6" s="15">
        <f>'lp+3'!D8</f>
        <v>8.6224570575056028</v>
      </c>
      <c r="I6" s="15">
        <f>'c+1'!D8</f>
        <v>7.7268265640259681</v>
      </c>
      <c r="J6" s="15">
        <f>'c+2'!D8</f>
        <v>5.70380507841673</v>
      </c>
      <c r="K6" s="15">
        <f>'c+3'!D8</f>
        <v>8.6224570575056028</v>
      </c>
      <c r="L6" s="15">
        <f>'c+4'!D8</f>
        <v>8.6224570575056028</v>
      </c>
      <c r="N6" s="15"/>
    </row>
    <row r="7" spans="1:16" ht="16" x14ac:dyDescent="0.2">
      <c r="A7" s="19" t="s">
        <v>8</v>
      </c>
      <c r="B7" s="15">
        <f>s!D9</f>
        <v>13.926890665514259</v>
      </c>
      <c r="C7" s="15">
        <f>'c'!D9</f>
        <v>18.569254537597232</v>
      </c>
      <c r="D7" s="15">
        <f>'pens s'!D9</f>
        <v>13.923876404494379</v>
      </c>
      <c r="E7" s="15">
        <f>'pens c'!D9</f>
        <v>18.569254537597232</v>
      </c>
      <c r="F7" s="15">
        <f>'lp+1'!D9</f>
        <v>16.248273552290406</v>
      </c>
      <c r="G7" s="15">
        <f>'lp+2'!D9</f>
        <v>16.248273552290406</v>
      </c>
      <c r="H7" s="15">
        <f>'lp+3'!D9</f>
        <v>16.248273552290406</v>
      </c>
      <c r="I7" s="15">
        <f>'c+1'!D9</f>
        <v>21.664297752808988</v>
      </c>
      <c r="J7" s="15">
        <f>'c+2'!D9</f>
        <v>21.664297752808988</v>
      </c>
      <c r="K7" s="15">
        <f>'c+3'!D9</f>
        <v>21.664297752808988</v>
      </c>
      <c r="L7" s="15">
        <f>'c+4'!D9</f>
        <v>21.664297752808988</v>
      </c>
      <c r="N7" s="15"/>
    </row>
    <row r="8" spans="1:16" ht="16" x14ac:dyDescent="0.2">
      <c r="A8" s="19" t="s">
        <v>9</v>
      </c>
      <c r="B8" s="15">
        <f>s!D10</f>
        <v>1.9038192525810675</v>
      </c>
      <c r="C8" s="15">
        <f>'c'!D10</f>
        <v>1.7544118074741895</v>
      </c>
      <c r="D8" s="15">
        <f>'pens s'!D10</f>
        <v>1.7155249381997966</v>
      </c>
      <c r="E8" s="15">
        <f>'pens c'!D10</f>
        <v>1.7544118074741895</v>
      </c>
      <c r="F8" s="15">
        <f>'lp+1'!D10</f>
        <v>2.1205623818525523</v>
      </c>
      <c r="G8" s="15">
        <f>'lp+2'!D10</f>
        <v>2.3702570161407595</v>
      </c>
      <c r="H8" s="15">
        <f>'lp+3'!D10</f>
        <v>2.2806125490766331</v>
      </c>
      <c r="I8" s="15">
        <f>'c+1'!D10</f>
        <v>2.3532695942998405</v>
      </c>
      <c r="J8" s="15">
        <f>'c+2'!D10</f>
        <v>2.3702570161407595</v>
      </c>
      <c r="K8" s="15">
        <f>'c+3'!D10</f>
        <v>2.6283430274829143</v>
      </c>
      <c r="L8" s="15">
        <f>'c+4'!D10</f>
        <v>2.6283430274829143</v>
      </c>
      <c r="N8" s="15"/>
    </row>
    <row r="9" spans="1:16" ht="16" x14ac:dyDescent="0.2">
      <c r="A9" s="19" t="s">
        <v>10</v>
      </c>
      <c r="B9" s="15">
        <f>s!D11</f>
        <v>9.7798221274138708</v>
      </c>
      <c r="C9" s="15">
        <f>'c'!D11</f>
        <v>10.810574517225895</v>
      </c>
      <c r="D9" s="15">
        <f>'pens s'!D11</f>
        <v>10.458146612561752</v>
      </c>
      <c r="E9" s="15">
        <f>'pens c'!D11</f>
        <v>11.540499294283697</v>
      </c>
      <c r="F9" s="15">
        <f>'lp+1'!D11</f>
        <v>17.84367341374222</v>
      </c>
      <c r="G9" s="15">
        <f>'lp+2'!D11</f>
        <v>19.194890774363255</v>
      </c>
      <c r="H9" s="15">
        <f>'lp+3'!D11</f>
        <v>19.271560034002697</v>
      </c>
      <c r="I9" s="15">
        <f>'c+1'!D11</f>
        <v>18.787520048758584</v>
      </c>
      <c r="J9" s="15">
        <f>'c+2'!D11</f>
        <v>20.089435106178229</v>
      </c>
      <c r="K9" s="15">
        <f>'c+3'!D11</f>
        <v>20.485315888240201</v>
      </c>
      <c r="L9" s="15">
        <f>'c+4'!D11</f>
        <v>21.615508516712648</v>
      </c>
      <c r="N9" s="15"/>
    </row>
    <row r="10" spans="1:16" ht="16" x14ac:dyDescent="0.2">
      <c r="A10" s="19" t="s">
        <v>11</v>
      </c>
      <c r="B10" s="15">
        <f>s!D12</f>
        <v>2.4372829146529291</v>
      </c>
      <c r="C10" s="15">
        <f>'c'!D12</f>
        <v>4.7063220809144655</v>
      </c>
      <c r="D10" s="15">
        <f>'pens s'!D12</f>
        <v>3.0332996972754795</v>
      </c>
      <c r="E10" s="15">
        <f>'pens c'!D12</f>
        <v>3.8421796165489406</v>
      </c>
      <c r="F10" s="15">
        <f>'lp+1'!D12</f>
        <v>2.2563492484996548</v>
      </c>
      <c r="G10" s="15">
        <f>'lp+2'!D12</f>
        <v>1.9902703276860163</v>
      </c>
      <c r="H10" s="15">
        <f>'lp+3'!D12</f>
        <v>2.1286313665091083</v>
      </c>
      <c r="I10" s="15">
        <f>'c+1'!D12</f>
        <v>5.1695040792231293</v>
      </c>
      <c r="J10" s="15">
        <f>'c+2'!D12</f>
        <v>7.7269318604280635</v>
      </c>
      <c r="K10" s="15">
        <f>'c+3'!D12</f>
        <v>9.4294276014494827</v>
      </c>
      <c r="L10" s="15">
        <f>'c+4'!D12</f>
        <v>3.3313080885867543</v>
      </c>
      <c r="N10" s="15"/>
    </row>
    <row r="11" spans="1:16" ht="16" x14ac:dyDescent="0.2">
      <c r="A11" s="19" t="s">
        <v>12</v>
      </c>
      <c r="B11" s="15">
        <f>s!D13</f>
        <v>10.354566436726952</v>
      </c>
      <c r="C11" s="15">
        <f>'c'!D13</f>
        <v>11.667190354544575</v>
      </c>
      <c r="D11" s="15">
        <f>'pens s'!D13</f>
        <v>10.52578884278271</v>
      </c>
      <c r="E11" s="15">
        <f>'pens c'!D13</f>
        <v>12.128807139573997</v>
      </c>
      <c r="F11" s="15">
        <f>'lp+1'!D13</f>
        <v>17.855647783764098</v>
      </c>
      <c r="G11" s="15">
        <f>'lp+2'!D13</f>
        <v>19.642228865851401</v>
      </c>
      <c r="H11" s="15">
        <f>'lp+3'!D13</f>
        <v>25.688290903922628</v>
      </c>
      <c r="I11" s="15">
        <f>'c+1'!D13</f>
        <v>17.270497954681002</v>
      </c>
      <c r="J11" s="15">
        <f>'c+2'!D13</f>
        <v>18.959720687521919</v>
      </c>
      <c r="K11" s="15">
        <f>'c+3'!D13</f>
        <v>26.110340702659894</v>
      </c>
      <c r="L11" s="15">
        <f>'c+4'!D13</f>
        <v>29.488327802281585</v>
      </c>
      <c r="N11" s="15"/>
    </row>
    <row r="12" spans="1:16" ht="16" x14ac:dyDescent="0.2">
      <c r="A12" s="19" t="s">
        <v>13</v>
      </c>
      <c r="B12" s="15">
        <f>s!D14</f>
        <v>4.4204207138564309</v>
      </c>
      <c r="C12" s="15">
        <f>'c'!D14</f>
        <v>6.853883640856111</v>
      </c>
      <c r="D12" s="15">
        <f>'pens s'!D14</f>
        <v>5.3891176610083882</v>
      </c>
      <c r="E12" s="15">
        <f>'pens c'!D14</f>
        <v>9.7024329484789007</v>
      </c>
      <c r="F12" s="15">
        <f>'lp+1'!D14</f>
        <v>3.9125384822169531</v>
      </c>
      <c r="G12" s="15">
        <f>'lp+2'!D14</f>
        <v>7.6428488266500878</v>
      </c>
      <c r="H12" s="15">
        <f>'lp+3'!D14</f>
        <v>9.9684302219989327</v>
      </c>
      <c r="I12" s="15">
        <f>'c+1'!D14</f>
        <v>6.0839475857651122</v>
      </c>
      <c r="J12" s="15">
        <f>'c+2'!D14</f>
        <v>9.8142579301982469</v>
      </c>
      <c r="K12" s="15">
        <f>'c+3'!D14</f>
        <v>12.139839325547081</v>
      </c>
      <c r="L12" s="15">
        <f>'c+4'!D14</f>
        <v>8.4077881696198915</v>
      </c>
      <c r="N12" s="15"/>
    </row>
    <row r="13" spans="1:16" ht="16" x14ac:dyDescent="0.2">
      <c r="A13" s="19" t="s">
        <v>14</v>
      </c>
      <c r="B13" s="15">
        <f>s!D15</f>
        <v>0</v>
      </c>
      <c r="C13" s="15">
        <f>'c'!D15</f>
        <v>0</v>
      </c>
      <c r="D13" s="15">
        <f>'pens s'!D15</f>
        <v>0</v>
      </c>
      <c r="E13" s="15">
        <f>'pens c'!D15</f>
        <v>0</v>
      </c>
      <c r="F13" s="15">
        <f>'lp+1'!D15</f>
        <v>143.77684468397842</v>
      </c>
      <c r="G13" s="15">
        <f>'lp+2'!D15</f>
        <v>199.06594530867218</v>
      </c>
      <c r="H13" s="15">
        <f>'lp+3'!D15</f>
        <v>199.06594530867218</v>
      </c>
      <c r="I13" s="15">
        <f>'c+1'!D15</f>
        <v>143.77684468397842</v>
      </c>
      <c r="J13" s="15">
        <f>'c+2'!D15</f>
        <v>199.06594530867218</v>
      </c>
      <c r="K13" s="15">
        <f>'c+3'!D15</f>
        <v>199.06594530867218</v>
      </c>
      <c r="L13" s="15">
        <f>'c+4'!D15</f>
        <v>269.13627357912787</v>
      </c>
    </row>
    <row r="14" spans="1:16" ht="16" x14ac:dyDescent="0.2">
      <c r="A14" s="19" t="s">
        <v>15</v>
      </c>
      <c r="B14" s="15">
        <f>s!D16</f>
        <v>8.9526888635381621</v>
      </c>
      <c r="C14" s="15">
        <f>'c'!D16</f>
        <v>16.449297904190409</v>
      </c>
      <c r="D14" s="15">
        <f>'pens s'!D16</f>
        <v>11.421719955941201</v>
      </c>
      <c r="E14" s="15">
        <f>'pens c'!D16</f>
        <v>25.203702924679366</v>
      </c>
      <c r="F14" s="15">
        <f>'lp+1'!D16</f>
        <v>20.757650568170348</v>
      </c>
      <c r="G14" s="15">
        <f>'lp+2'!D16</f>
        <v>21.813577166780416</v>
      </c>
      <c r="H14" s="15">
        <f>'lp+3'!D16</f>
        <v>28.694149123717381</v>
      </c>
      <c r="I14" s="15">
        <f>'c+1'!D16</f>
        <v>27.598097083634524</v>
      </c>
      <c r="J14" s="15">
        <f>'c+2'!D16</f>
        <v>29.197147974656453</v>
      </c>
      <c r="K14" s="15">
        <f>'c+3'!D16</f>
        <v>35.93577918364381</v>
      </c>
      <c r="L14" s="15">
        <f>'c+4'!D16</f>
        <v>47.228513648202814</v>
      </c>
    </row>
    <row r="15" spans="1:16" ht="16" x14ac:dyDescent="0.2">
      <c r="A15" s="19" t="s">
        <v>16</v>
      </c>
      <c r="B15" s="15">
        <f>s!D17</f>
        <v>0</v>
      </c>
      <c r="C15" s="15">
        <f>'c'!D17</f>
        <v>0</v>
      </c>
      <c r="D15" s="15">
        <f>'pens s'!D17</f>
        <v>0</v>
      </c>
      <c r="E15" s="15">
        <f>'pens c'!D17</f>
        <v>0</v>
      </c>
      <c r="F15" s="15">
        <f>'lp+1'!D17</f>
        <v>0</v>
      </c>
      <c r="G15" s="15">
        <f>'lp+2'!D17</f>
        <v>0</v>
      </c>
      <c r="H15" s="15">
        <f>'lp+3'!D17</f>
        <v>0</v>
      </c>
      <c r="I15" s="15">
        <f>'c+1'!D17</f>
        <v>0</v>
      </c>
      <c r="J15" s="15">
        <f>'c+2'!D17</f>
        <v>0</v>
      </c>
      <c r="K15" s="15">
        <f>'c+3'!D17</f>
        <v>0</v>
      </c>
      <c r="L15" s="15">
        <f>'c+4'!D17</f>
        <v>0</v>
      </c>
    </row>
    <row r="16" spans="1:16" ht="16" x14ac:dyDescent="0.2">
      <c r="A16" s="19" t="s">
        <v>17</v>
      </c>
      <c r="B16" s="15">
        <f>s!D18</f>
        <v>19.717369771234125</v>
      </c>
      <c r="C16" s="15">
        <f>'c'!D18</f>
        <v>24.546812656583466</v>
      </c>
      <c r="D16" s="15">
        <f>'pens s'!D18</f>
        <v>10</v>
      </c>
      <c r="E16" s="15">
        <f>'pens c'!D18</f>
        <v>10</v>
      </c>
      <c r="F16" s="15">
        <f>'lp+1'!D18</f>
        <v>19.295200157095969</v>
      </c>
      <c r="G16" s="15">
        <f>'lp+2'!D18</f>
        <v>28.068285780153399</v>
      </c>
      <c r="H16" s="15">
        <f>'lp+3'!D18</f>
        <v>40.651883490033683</v>
      </c>
      <c r="I16" s="15">
        <f>'c+1'!D18</f>
        <v>29.413414873621903</v>
      </c>
      <c r="J16" s="15">
        <f>'c+2'!D18</f>
        <v>39.375606927040288</v>
      </c>
      <c r="K16" s="15">
        <f>'c+3'!D18</f>
        <v>51.73197720813706</v>
      </c>
      <c r="L16" s="15">
        <f>'c+4'!D18</f>
        <v>53.039240091409148</v>
      </c>
    </row>
    <row r="17" spans="1:12" ht="16" x14ac:dyDescent="0.2">
      <c r="A17" s="19" t="s">
        <v>18</v>
      </c>
      <c r="B17" s="15">
        <f>s!D19</f>
        <v>42.163201891015639</v>
      </c>
      <c r="C17" s="15">
        <f>'c'!D19</f>
        <v>64.833214720215565</v>
      </c>
      <c r="D17" s="15">
        <f>'pens s'!D19</f>
        <v>28.290810215153851</v>
      </c>
      <c r="E17" s="15">
        <f>'pens c'!D19</f>
        <v>47.175264789809127</v>
      </c>
      <c r="F17" s="15">
        <f>'lp+1'!D19</f>
        <v>53.681175907109314</v>
      </c>
      <c r="G17" s="15">
        <f>'lp+2'!D19</f>
        <v>82.81855288622188</v>
      </c>
      <c r="H17" s="15">
        <f>'lp+3'!D19</f>
        <v>115.43595018871217</v>
      </c>
      <c r="I17" s="15">
        <f>'c+1'!D19</f>
        <v>76.058809658141357</v>
      </c>
      <c r="J17" s="15">
        <f>'c+2'!D19</f>
        <v>104.73153647924492</v>
      </c>
      <c r="K17" s="15">
        <f>'c+3'!D19</f>
        <v>142.32174497088096</v>
      </c>
      <c r="L17" s="15">
        <f>'c+4'!D19</f>
        <v>153.20136159430055</v>
      </c>
    </row>
    <row r="18" spans="1:12" ht="16" x14ac:dyDescent="0.2">
      <c r="A18" s="19" t="s">
        <v>19</v>
      </c>
      <c r="B18" s="15">
        <f>s!D20</f>
        <v>52.62432671863926</v>
      </c>
      <c r="C18" s="15">
        <f>'c'!D20</f>
        <v>65.454505300353375</v>
      </c>
      <c r="D18" s="15">
        <f>'pens s'!D20</f>
        <v>52.62432671863926</v>
      </c>
      <c r="E18" s="15">
        <f>'pens c'!D20</f>
        <v>65.454505300353375</v>
      </c>
      <c r="F18" s="15">
        <f>'lp+1'!D20</f>
        <v>66.035734996628449</v>
      </c>
      <c r="G18" s="15">
        <f>'lp+2'!D20</f>
        <v>71.176345984112984</v>
      </c>
      <c r="H18" s="15">
        <f>'lp+3'!D20</f>
        <v>77.253428801936252</v>
      </c>
      <c r="I18" s="15">
        <f>'c+1'!D20</f>
        <v>66.035734996628449</v>
      </c>
      <c r="J18" s="15">
        <f>'c+2'!D20</f>
        <v>71.176345984112984</v>
      </c>
      <c r="K18" s="15">
        <f>'c+3'!D20</f>
        <v>77.253428801936252</v>
      </c>
      <c r="L18" s="15">
        <f>'c+4'!D20</f>
        <v>77.253428801936252</v>
      </c>
    </row>
    <row r="19" spans="1:12" ht="16" x14ac:dyDescent="0.2">
      <c r="A19" s="20" t="s">
        <v>20</v>
      </c>
      <c r="B19" s="15">
        <f>s!D21</f>
        <v>175.34121564137243</v>
      </c>
      <c r="C19" s="15">
        <f>'c'!D21</f>
        <v>272.55099955863619</v>
      </c>
      <c r="D19" s="15">
        <f>'pens s'!D21</f>
        <v>147.4108480351893</v>
      </c>
      <c r="E19" s="15">
        <f>'pens c'!D21</f>
        <v>222.22139057618591</v>
      </c>
      <c r="F19" s="15">
        <f>'lp+1'!D21</f>
        <v>233.7308128161975</v>
      </c>
      <c r="G19" s="15">
        <f>'lp+2'!D21</f>
        <v>308.89558591368109</v>
      </c>
      <c r="H19" s="15">
        <f>'lp+3'!D21</f>
        <v>406.1546030113293</v>
      </c>
      <c r="I19" s="15">
        <f>'c+1'!D21</f>
        <v>315.37833740698136</v>
      </c>
      <c r="J19" s="15">
        <f>'c+2'!D21</f>
        <v>402.83464774938989</v>
      </c>
      <c r="K19" s="15">
        <f>'c+3'!D21</f>
        <v>496.83976990721237</v>
      </c>
      <c r="L19" s="15">
        <f>'c+4'!D21</f>
        <v>539.07902465344353</v>
      </c>
    </row>
    <row r="20" spans="1:12" ht="16" x14ac:dyDescent="0.2">
      <c r="A20" s="19" t="s">
        <v>21</v>
      </c>
      <c r="B20" s="15">
        <f>s!D22</f>
        <v>227.96554236001168</v>
      </c>
      <c r="C20" s="15">
        <f>'c'!D22</f>
        <v>338.00550485898958</v>
      </c>
      <c r="D20" s="15">
        <f>'pens s'!D22</f>
        <v>200.03517475382856</v>
      </c>
      <c r="E20" s="15">
        <f>'pens c'!D22</f>
        <v>287.6758958765393</v>
      </c>
      <c r="F20" s="15">
        <f>'lp+1'!D22</f>
        <v>443.54339249680436</v>
      </c>
      <c r="G20" s="15">
        <f>'lp+2'!D22</f>
        <v>579.13787720646621</v>
      </c>
      <c r="H20" s="15">
        <f>'lp+3'!D22</f>
        <v>682.47397712193776</v>
      </c>
      <c r="I20" s="15">
        <f>'c+1'!D22</f>
        <v>525.19091708758822</v>
      </c>
      <c r="J20" s="15">
        <f>'c+2'!D22</f>
        <v>673.07693904217513</v>
      </c>
      <c r="K20" s="15">
        <f>'c+3'!D22</f>
        <v>773.15914401782084</v>
      </c>
      <c r="L20" s="15">
        <f>'c+4'!D22</f>
        <v>885.46872703450765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s!D25</f>
        <v>161.41432497585816</v>
      </c>
      <c r="C23" s="15">
        <f>'c'!D25</f>
        <v>253.98174502103896</v>
      </c>
      <c r="D23" s="15">
        <f>'pens s'!D25</f>
        <v>133.48697163069494</v>
      </c>
      <c r="E23" s="15">
        <f>'pens c'!D25</f>
        <v>203.65213603858868</v>
      </c>
      <c r="F23" s="15">
        <f>'lp+1'!D25</f>
        <v>217.48253926390709</v>
      </c>
      <c r="G23" s="15">
        <f>'lp+2'!D25</f>
        <v>292.64731236139068</v>
      </c>
      <c r="H23" s="15">
        <f>'lp+3'!D25</f>
        <v>389.90632945903889</v>
      </c>
      <c r="I23" s="15">
        <f>'c+1'!D25</f>
        <v>293.71403965417238</v>
      </c>
      <c r="J23" s="15">
        <f>'c+2'!D25</f>
        <v>381.17034999658091</v>
      </c>
      <c r="K23" s="15">
        <f>'c+3'!D25</f>
        <v>475.17547215440339</v>
      </c>
      <c r="L23" s="15">
        <f>'c+4'!D25</f>
        <v>517.41472690063449</v>
      </c>
    </row>
    <row r="24" spans="1:12" ht="32" x14ac:dyDescent="0.2">
      <c r="A24" s="19" t="s">
        <v>24</v>
      </c>
      <c r="B24" s="15">
        <f>s!D26</f>
        <v>156.48110845376934</v>
      </c>
      <c r="C24" s="15">
        <f>'c'!D26</f>
        <v>248.16256308273827</v>
      </c>
      <c r="D24" s="15">
        <f>'pens s'!D26</f>
        <v>128.55375510860611</v>
      </c>
      <c r="E24" s="15">
        <f>'pens c'!D26</f>
        <v>197.83295410028799</v>
      </c>
      <c r="F24" s="15">
        <f>'lp+1'!D26</f>
        <v>209.75571269988112</v>
      </c>
      <c r="G24" s="15">
        <f>'lp+2'!D26</f>
        <v>284.52260678317504</v>
      </c>
      <c r="H24" s="15">
        <f>'lp+3'!D26</f>
        <v>381.2838724015333</v>
      </c>
      <c r="I24" s="15">
        <f>'c+1'!D26</f>
        <v>285.98721309014644</v>
      </c>
      <c r="J24" s="15">
        <f>'c+2'!D26</f>
        <v>375.46654491816417</v>
      </c>
      <c r="K24" s="15">
        <f>'c+3'!D26</f>
        <v>466.55301509689781</v>
      </c>
      <c r="L24" s="15">
        <f>'c+4'!D26</f>
        <v>508.79226984312891</v>
      </c>
    </row>
    <row r="25" spans="1:12" ht="16" x14ac:dyDescent="0.2">
      <c r="A25" s="19" t="s">
        <v>25</v>
      </c>
      <c r="B25" s="15">
        <f>s!D27</f>
        <v>214.03865169449742</v>
      </c>
      <c r="C25" s="15">
        <f>'c'!D27</f>
        <v>319.43625032139232</v>
      </c>
      <c r="D25" s="15">
        <f>'pens s'!D27</f>
        <v>186.11129834933419</v>
      </c>
      <c r="E25" s="15">
        <f>'pens c'!D27</f>
        <v>269.10664133894204</v>
      </c>
      <c r="F25" s="15">
        <f>'lp+1'!D27</f>
        <v>283.51827426053552</v>
      </c>
      <c r="G25" s="15">
        <f>'lp+2'!D27</f>
        <v>363.82365834550365</v>
      </c>
      <c r="H25" s="15">
        <f>'lp+3'!D27</f>
        <v>467.15975826097514</v>
      </c>
      <c r="I25" s="15">
        <f>'c+1'!D27</f>
        <v>359.74977465080082</v>
      </c>
      <c r="J25" s="15">
        <f>'c+2'!D27</f>
        <v>452.34669598069388</v>
      </c>
      <c r="K25" s="15">
        <f>'c+3'!D27</f>
        <v>552.4289009563397</v>
      </c>
      <c r="L25" s="15">
        <f>'c+4'!D27</f>
        <v>594.66815570257074</v>
      </c>
    </row>
  </sheetData>
  <mergeCells count="1">
    <mergeCell ref="M1:P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87AA4-7AF6-4363-9787-1755C8E2C5FF}">
  <dimension ref="A1:P25"/>
  <sheetViews>
    <sheetView workbookViewId="0"/>
  </sheetViews>
  <sheetFormatPr baseColWidth="10" defaultColWidth="8.83203125" defaultRowHeight="15" x14ac:dyDescent="0.2"/>
  <cols>
    <col min="1" max="1" width="53.33203125" customWidth="1"/>
    <col min="4" max="4" width="10.5" customWidth="1"/>
    <col min="5" max="5" width="9.6640625" customWidth="1"/>
  </cols>
  <sheetData>
    <row r="1" spans="1:16" ht="45" customHeight="1" x14ac:dyDescent="0.2">
      <c r="A1" s="16" t="s">
        <v>43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s!E4</f>
        <v>46.314875515701175</v>
      </c>
      <c r="C2" s="15">
        <f>'c'!E4</f>
        <v>79.566951519262659</v>
      </c>
      <c r="D2" s="15">
        <f>'pens s'!E4</f>
        <v>41.305620835722472</v>
      </c>
      <c r="E2" s="15">
        <f>'pens c'!E4</f>
        <v>61.139196449385565</v>
      </c>
      <c r="F2" s="15">
        <f>'lp+1'!E4</f>
        <v>54.017745920578065</v>
      </c>
      <c r="G2" s="15">
        <f>'lp+2'!E4</f>
        <v>75.448841919335464</v>
      </c>
      <c r="H2" s="15">
        <f>'lp+3'!E4</f>
        <v>98.423573033503743</v>
      </c>
      <c r="I2" s="15">
        <f>'c+1'!E4</f>
        <v>78.987547940882081</v>
      </c>
      <c r="J2" s="15">
        <f>'c+2'!E4</f>
        <v>111.91023510660462</v>
      </c>
      <c r="K2" s="15">
        <f>'c+3'!E4</f>
        <v>120.6634074392509</v>
      </c>
      <c r="L2" s="15">
        <f>'c+4'!E4</f>
        <v>140.17432972720232</v>
      </c>
      <c r="N2" s="15"/>
    </row>
    <row r="3" spans="1:16" ht="16" x14ac:dyDescent="0.2">
      <c r="A3" s="19" t="s">
        <v>4</v>
      </c>
      <c r="B3" s="15">
        <f>s!E5</f>
        <v>4.9601221794950057</v>
      </c>
      <c r="C3" s="15">
        <f>'c'!E5</f>
        <v>15.698867983071885</v>
      </c>
      <c r="D3" s="15">
        <f>'pens s'!E5</f>
        <v>3.3991806801766056</v>
      </c>
      <c r="E3" s="15">
        <f>'pens c'!E5</f>
        <v>8.3813762741866569</v>
      </c>
      <c r="F3" s="15">
        <f>'lp+1'!E5</f>
        <v>3.9444948015219028</v>
      </c>
      <c r="G3" s="15">
        <f>'lp+2'!E5</f>
        <v>3.9444948015219028</v>
      </c>
      <c r="H3" s="15">
        <f>'lp+3'!E5</f>
        <v>3.9444948015219028</v>
      </c>
      <c r="I3" s="15">
        <f>'c+1'!E5</f>
        <v>6.8658792650918627</v>
      </c>
      <c r="J3" s="15">
        <f>'c+2'!E5</f>
        <v>6.8658792650918627</v>
      </c>
      <c r="K3" s="15">
        <f>'c+3'!E5</f>
        <v>6.8658792650918627</v>
      </c>
      <c r="L3" s="15">
        <f>'c+4'!E5</f>
        <v>6.8658792650918627</v>
      </c>
      <c r="N3" s="15"/>
    </row>
    <row r="4" spans="1:16" ht="16" x14ac:dyDescent="0.2">
      <c r="A4" s="19" t="s">
        <v>5</v>
      </c>
      <c r="B4" s="15">
        <f>s!E6</f>
        <v>0</v>
      </c>
      <c r="C4" s="15">
        <f>'c'!E6</f>
        <v>0</v>
      </c>
      <c r="D4" s="15">
        <f>'pens s'!E6</f>
        <v>0</v>
      </c>
      <c r="E4" s="15">
        <f>'pens c'!E6</f>
        <v>0</v>
      </c>
      <c r="F4" s="15">
        <f>'lp+1'!E6</f>
        <v>0</v>
      </c>
      <c r="G4" s="15">
        <f>'lp+2'!E6</f>
        <v>0</v>
      </c>
      <c r="H4" s="15">
        <f>'lp+3'!E6</f>
        <v>0</v>
      </c>
      <c r="I4" s="15">
        <f>'c+1'!E6</f>
        <v>0</v>
      </c>
      <c r="J4" s="15">
        <f>'c+2'!E6</f>
        <v>0</v>
      </c>
      <c r="K4" s="15">
        <f>'c+3'!E6</f>
        <v>0</v>
      </c>
      <c r="L4" s="15">
        <f>'c+4'!E6</f>
        <v>0</v>
      </c>
      <c r="N4" s="15"/>
    </row>
    <row r="5" spans="1:16" ht="16" x14ac:dyDescent="0.2">
      <c r="A5" s="19" t="s">
        <v>6</v>
      </c>
      <c r="B5" s="15">
        <f>s!E7</f>
        <v>8.5643361102334001</v>
      </c>
      <c r="C5" s="15">
        <f>'c'!E7</f>
        <v>17.214876233844727</v>
      </c>
      <c r="D5" s="15">
        <f>'pens s'!E7</f>
        <v>5.5031025815217385</v>
      </c>
      <c r="E5" s="15">
        <f>'pens c'!E7</f>
        <v>11.122580581103676</v>
      </c>
      <c r="F5" s="15">
        <f>'lp+1'!E7</f>
        <v>18.394842198478131</v>
      </c>
      <c r="G5" s="15">
        <f>'lp+2'!E7</f>
        <v>27.743829781547252</v>
      </c>
      <c r="H5" s="15">
        <f>'lp+3'!E7</f>
        <v>43.474143682535022</v>
      </c>
      <c r="I5" s="15">
        <f>'c+1'!E7</f>
        <v>23.443080866778153</v>
      </c>
      <c r="J5" s="15">
        <f>'c+2'!E7</f>
        <v>32.792068449847257</v>
      </c>
      <c r="K5" s="15">
        <f>'c+3'!E7</f>
        <v>48.522382350835045</v>
      </c>
      <c r="L5" s="15">
        <f>'c+4'!E7</f>
        <v>54.513417607245316</v>
      </c>
      <c r="N5" s="15"/>
    </row>
    <row r="6" spans="1:16" ht="16" x14ac:dyDescent="0.2">
      <c r="A6" s="19" t="s">
        <v>7</v>
      </c>
      <c r="B6" s="15">
        <f>s!E8</f>
        <v>5.157240382221711</v>
      </c>
      <c r="C6" s="15">
        <f>'c'!E8</f>
        <v>6.0834386549472423</v>
      </c>
      <c r="D6" s="15">
        <f>'pens s'!E8</f>
        <v>5.157240382221711</v>
      </c>
      <c r="E6" s="15">
        <f>'pens c'!E8</f>
        <v>6.0834386549472423</v>
      </c>
      <c r="F6" s="15">
        <f>'lp+1'!E8</f>
        <v>8.0777119358112639</v>
      </c>
      <c r="G6" s="15">
        <f>'lp+2'!E8</f>
        <v>8.4936591601080025</v>
      </c>
      <c r="H6" s="15">
        <f>'lp+3'!E8</f>
        <v>9.0140141896937998</v>
      </c>
      <c r="I6" s="15">
        <f>'c+1'!E8</f>
        <v>8.0777119358112639</v>
      </c>
      <c r="J6" s="15">
        <f>'c+2'!E8</f>
        <v>5.9628223798854858</v>
      </c>
      <c r="K6" s="15">
        <f>'c+3'!E8</f>
        <v>9.0140141896937998</v>
      </c>
      <c r="L6" s="15">
        <f>'c+4'!E8</f>
        <v>9.0140141896937998</v>
      </c>
      <c r="N6" s="15"/>
    </row>
    <row r="7" spans="1:16" ht="16" x14ac:dyDescent="0.2">
      <c r="A7" s="19" t="s">
        <v>8</v>
      </c>
      <c r="B7" s="15">
        <f>s!E9</f>
        <v>13.95331740301998</v>
      </c>
      <c r="C7" s="15">
        <f>'c'!E9</f>
        <v>18.604490314708425</v>
      </c>
      <c r="D7" s="15">
        <f>'pens s'!E9</f>
        <v>13.95029742233972</v>
      </c>
      <c r="E7" s="15">
        <f>'pens c'!E9</f>
        <v>18.604490314708425</v>
      </c>
      <c r="F7" s="15">
        <f>'lp+1'!E9</f>
        <v>16.279105190909554</v>
      </c>
      <c r="G7" s="15">
        <f>'lp+2'!E9</f>
        <v>16.279105190909554</v>
      </c>
      <c r="H7" s="15">
        <f>'lp+3'!E9</f>
        <v>16.279105190909554</v>
      </c>
      <c r="I7" s="15">
        <f>'c+1'!E9</f>
        <v>21.70540647719762</v>
      </c>
      <c r="J7" s="15">
        <f>'c+2'!E9</f>
        <v>21.70540647719762</v>
      </c>
      <c r="K7" s="15">
        <f>'c+3'!E9</f>
        <v>21.70540647719762</v>
      </c>
      <c r="L7" s="15">
        <f>'c+4'!E9</f>
        <v>21.70540647719762</v>
      </c>
      <c r="N7" s="15"/>
    </row>
    <row r="8" spans="1:16" ht="16" x14ac:dyDescent="0.2">
      <c r="A8" s="19" t="s">
        <v>9</v>
      </c>
      <c r="B8" s="15">
        <f>s!E10</f>
        <v>2.0013209490572441</v>
      </c>
      <c r="C8" s="15">
        <f>'c'!E10</f>
        <v>1.8442617905094278</v>
      </c>
      <c r="D8" s="15">
        <f>'pens s'!E10</f>
        <v>1.803383379380544</v>
      </c>
      <c r="E8" s="15">
        <f>'pens c'!E10</f>
        <v>1.8442617905094278</v>
      </c>
      <c r="F8" s="15">
        <f>'lp+1'!E10</f>
        <v>2.2291643037177069</v>
      </c>
      <c r="G8" s="15">
        <f>'lp+2'!E10</f>
        <v>2.4916467330715921</v>
      </c>
      <c r="H8" s="15">
        <f>'lp+3'!E10</f>
        <v>2.3974112379429022</v>
      </c>
      <c r="I8" s="15">
        <f>'c+1'!E10</f>
        <v>2.4737893218942371</v>
      </c>
      <c r="J8" s="15">
        <f>'c+2'!E10</f>
        <v>2.4916467330715921</v>
      </c>
      <c r="K8" s="15">
        <f>'c+3'!E10</f>
        <v>2.7629502932480254</v>
      </c>
      <c r="L8" s="15">
        <f>'c+4'!E10</f>
        <v>2.7629502932480254</v>
      </c>
      <c r="N8" s="15"/>
    </row>
    <row r="9" spans="1:16" ht="16" x14ac:dyDescent="0.2">
      <c r="A9" s="19" t="s">
        <v>10</v>
      </c>
      <c r="B9" s="15">
        <f>s!E11</f>
        <v>10.511900943093604</v>
      </c>
      <c r="C9" s="15">
        <f>'c'!E11</f>
        <v>11.619811381279272</v>
      </c>
      <c r="D9" s="15">
        <f>'pens s'!E11</f>
        <v>11.241002117148907</v>
      </c>
      <c r="E9" s="15">
        <f>'pens c'!E11</f>
        <v>12.404375441072688</v>
      </c>
      <c r="F9" s="15">
        <f>'lp+1'!E11</f>
        <v>19.179380252774749</v>
      </c>
      <c r="G9" s="15">
        <f>'lp+2'!E11</f>
        <v>20.631744402386609</v>
      </c>
      <c r="H9" s="15">
        <f>'lp+3'!E11</f>
        <v>20.714152819657407</v>
      </c>
      <c r="I9" s="15">
        <f>'c+1'!E11</f>
        <v>20.193879514980434</v>
      </c>
      <c r="J9" s="15">
        <f>'c+2'!E11</f>
        <v>21.593250785911337</v>
      </c>
      <c r="K9" s="15">
        <f>'c+3'!E11</f>
        <v>22.018765638031695</v>
      </c>
      <c r="L9" s="15">
        <f>'c+4'!E11</f>
        <v>23.23356001796369</v>
      </c>
      <c r="N9" s="15"/>
    </row>
    <row r="10" spans="1:16" ht="16" x14ac:dyDescent="0.2">
      <c r="A10" s="19" t="s">
        <v>11</v>
      </c>
      <c r="B10" s="15">
        <f>s!E12</f>
        <v>2.4815401214811423</v>
      </c>
      <c r="C10" s="15">
        <f>'c'!E12</f>
        <v>4.7917814539248731</v>
      </c>
      <c r="D10" s="15">
        <f>'pens s'!E12</f>
        <v>3.0883796271708537</v>
      </c>
      <c r="E10" s="15">
        <f>'pens c'!E12</f>
        <v>3.911947527749748</v>
      </c>
      <c r="F10" s="15">
        <f>'lp+1'!E12</f>
        <v>2.2973209858253369</v>
      </c>
      <c r="G10" s="15">
        <f>'lp+2'!E12</f>
        <v>2.0264104922138584</v>
      </c>
      <c r="H10" s="15">
        <f>'lp+3'!E12</f>
        <v>2.1672839488918272</v>
      </c>
      <c r="I10" s="15">
        <f>'c+1'!E12</f>
        <v>5.2633741054962382</v>
      </c>
      <c r="J10" s="15">
        <f>'c+2'!E12</f>
        <v>7.8672407344773321</v>
      </c>
      <c r="K10" s="15">
        <f>'c+3'!E12</f>
        <v>9.6006511082160078</v>
      </c>
      <c r="L10" s="15">
        <f>'c+4'!E12</f>
        <v>3.3917993800157094</v>
      </c>
      <c r="N10" s="15"/>
    </row>
    <row r="11" spans="1:16" ht="16" x14ac:dyDescent="0.2">
      <c r="A11" s="19" t="s">
        <v>12</v>
      </c>
      <c r="B11" s="15">
        <f>s!E13</f>
        <v>10.989663115347605</v>
      </c>
      <c r="C11" s="15">
        <f>'c'!E13</f>
        <v>12.382796738286936</v>
      </c>
      <c r="D11" s="15">
        <f>'pens s'!E13</f>
        <v>11.171387436867999</v>
      </c>
      <c r="E11" s="15">
        <f>'pens c'!E13</f>
        <v>12.872726759680159</v>
      </c>
      <c r="F11" s="15">
        <f>'lp+1'!E13</f>
        <v>18.950822813195213</v>
      </c>
      <c r="G11" s="15">
        <f>'lp+2'!E13</f>
        <v>20.84698373314956</v>
      </c>
      <c r="H11" s="15">
        <f>'lp+3'!E13</f>
        <v>27.263880604584148</v>
      </c>
      <c r="I11" s="15">
        <f>'c+1'!E13</f>
        <v>18.329782856291022</v>
      </c>
      <c r="J11" s="15">
        <f>'c+2'!E13</f>
        <v>20.122613958795064</v>
      </c>
      <c r="K11" s="15">
        <f>'c+3'!E13</f>
        <v>27.711816801079202</v>
      </c>
      <c r="L11" s="15">
        <f>'c+4'!E13</f>
        <v>31.296992526173781</v>
      </c>
      <c r="N11" s="15"/>
    </row>
    <row r="12" spans="1:16" ht="16" x14ac:dyDescent="0.2">
      <c r="A12" s="19" t="s">
        <v>13</v>
      </c>
      <c r="B12" s="15">
        <f>s!E14</f>
        <v>4.530219572434282</v>
      </c>
      <c r="C12" s="15">
        <f>'c'!E14</f>
        <v>7.0241273007485816</v>
      </c>
      <c r="D12" s="15">
        <f>'pens s'!E14</f>
        <v>5.5229779892947057</v>
      </c>
      <c r="E12" s="15">
        <f>'pens c'!E14</f>
        <v>9.9434317429673378</v>
      </c>
      <c r="F12" s="15">
        <f>'lp+1'!E14</f>
        <v>4.0097220507724805</v>
      </c>
      <c r="G12" s="15">
        <f>'lp+2'!E14</f>
        <v>7.8326895978732267</v>
      </c>
      <c r="H12" s="15">
        <f>'lp+3'!E14</f>
        <v>10.216036124477286</v>
      </c>
      <c r="I12" s="15">
        <f>'c+1'!E14</f>
        <v>6.2350667990269866</v>
      </c>
      <c r="J12" s="15">
        <f>'c+2'!E14</f>
        <v>10.058034346127734</v>
      </c>
      <c r="K12" s="15">
        <f>'c+3'!E14</f>
        <v>12.441380872731783</v>
      </c>
      <c r="L12" s="15">
        <f>'c+4'!E14</f>
        <v>8.6166292741090693</v>
      </c>
      <c r="N12" s="15"/>
    </row>
    <row r="13" spans="1:16" ht="16" x14ac:dyDescent="0.2">
      <c r="A13" s="19" t="s">
        <v>14</v>
      </c>
      <c r="B13" s="15">
        <f>s!E15</f>
        <v>0</v>
      </c>
      <c r="C13" s="15">
        <f>'c'!E15</f>
        <v>0</v>
      </c>
      <c r="D13" s="15">
        <f>'pens s'!E15</f>
        <v>0</v>
      </c>
      <c r="E13" s="15">
        <f>'pens c'!E15</f>
        <v>0</v>
      </c>
      <c r="F13" s="15">
        <f>'lp+1'!E15</f>
        <v>147.60458598726112</v>
      </c>
      <c r="G13" s="15">
        <f>'lp+2'!E15</f>
        <v>204.36563694267514</v>
      </c>
      <c r="H13" s="15">
        <f>'lp+3'!E15</f>
        <v>204.36563694267514</v>
      </c>
      <c r="I13" s="15">
        <f>'c+1'!E15</f>
        <v>147.60458598726112</v>
      </c>
      <c r="J13" s="15">
        <f>'c+2'!E15</f>
        <v>204.36563694267514</v>
      </c>
      <c r="K13" s="15">
        <f>'c+3'!E15</f>
        <v>204.36563694267514</v>
      </c>
      <c r="L13" s="15">
        <f>'c+4'!E15</f>
        <v>276.3014331210191</v>
      </c>
    </row>
    <row r="14" spans="1:16" ht="16" x14ac:dyDescent="0.2">
      <c r="A14" s="19" t="s">
        <v>15</v>
      </c>
      <c r="B14" s="15">
        <f>s!E16</f>
        <v>9.335671318098667</v>
      </c>
      <c r="C14" s="15">
        <f>'c'!E16</f>
        <v>17.152973926351876</v>
      </c>
      <c r="D14" s="15">
        <f>'pens s'!E16</f>
        <v>11.910323816826445</v>
      </c>
      <c r="E14" s="15">
        <f>'pens c'!E16</f>
        <v>26.281879119254803</v>
      </c>
      <c r="F14" s="15">
        <f>'lp+1'!E16</f>
        <v>21.645631384513084</v>
      </c>
      <c r="G14" s="15">
        <f>'lp+2'!E16</f>
        <v>22.746728921903166</v>
      </c>
      <c r="H14" s="15">
        <f>'lp+3'!E16</f>
        <v>29.921641314100881</v>
      </c>
      <c r="I14" s="15">
        <f>'c+1'!E16</f>
        <v>28.778701829694278</v>
      </c>
      <c r="J14" s="15">
        <f>'c+2'!E16</f>
        <v>30.446157693182627</v>
      </c>
      <c r="K14" s="15">
        <f>'c+3'!E16</f>
        <v>37.473057327459152</v>
      </c>
      <c r="L14" s="15">
        <f>'c+4'!E16</f>
        <v>49.24887784916362</v>
      </c>
    </row>
    <row r="15" spans="1:16" ht="16" x14ac:dyDescent="0.2">
      <c r="A15" s="19" t="s">
        <v>16</v>
      </c>
      <c r="B15" s="15">
        <f>s!E17</f>
        <v>0</v>
      </c>
      <c r="C15" s="15">
        <f>'c'!E17</f>
        <v>0</v>
      </c>
      <c r="D15" s="15">
        <f>'pens s'!E17</f>
        <v>0</v>
      </c>
      <c r="E15" s="15">
        <f>'pens c'!E17</f>
        <v>0</v>
      </c>
      <c r="F15" s="15">
        <f>'lp+1'!E17</f>
        <v>0</v>
      </c>
      <c r="G15" s="15">
        <f>'lp+2'!E17</f>
        <v>0</v>
      </c>
      <c r="H15" s="15">
        <f>'lp+3'!E17</f>
        <v>0</v>
      </c>
      <c r="I15" s="15">
        <f>'c+1'!E17</f>
        <v>0</v>
      </c>
      <c r="J15" s="15">
        <f>'c+2'!E17</f>
        <v>0</v>
      </c>
      <c r="K15" s="15">
        <f>'c+3'!E17</f>
        <v>0</v>
      </c>
      <c r="L15" s="15">
        <f>'c+4'!E17</f>
        <v>0</v>
      </c>
    </row>
    <row r="16" spans="1:16" ht="16" x14ac:dyDescent="0.2">
      <c r="A16" s="19" t="s">
        <v>17</v>
      </c>
      <c r="B16" s="15">
        <f>s!E18</f>
        <v>22.171463004563694</v>
      </c>
      <c r="C16" s="15">
        <f>'c'!E18</f>
        <v>27.601995347746211</v>
      </c>
      <c r="D16" s="15">
        <f>'pens s'!E18</f>
        <v>11.244635193133046</v>
      </c>
      <c r="E16" s="15">
        <f>'pens c'!E18</f>
        <v>11.244635193133046</v>
      </c>
      <c r="F16" s="15">
        <f>'lp+1'!E18</f>
        <v>21.696748674502761</v>
      </c>
      <c r="G16" s="15">
        <f>'lp+2'!E18</f>
        <v>31.561763409442875</v>
      </c>
      <c r="H16" s="15">
        <f>'lp+3'!E18</f>
        <v>45.711559975917702</v>
      </c>
      <c r="I16" s="15">
        <f>'c+1'!E18</f>
        <v>33.074312003815187</v>
      </c>
      <c r="J16" s="15">
        <f>'c+2'!E18</f>
        <v>44.276433540277054</v>
      </c>
      <c r="K16" s="15">
        <f>'c+3'!E18</f>
        <v>58.170721152497464</v>
      </c>
      <c r="L16" s="15">
        <f>'c+4'!E18</f>
        <v>59.640690574889248</v>
      </c>
    </row>
    <row r="17" spans="1:12" ht="16" x14ac:dyDescent="0.2">
      <c r="A17" s="19" t="s">
        <v>18</v>
      </c>
      <c r="B17" s="15">
        <f>s!E19</f>
        <v>43.705368397317351</v>
      </c>
      <c r="C17" s="15">
        <f>'c'!E19</f>
        <v>67.204562429903817</v>
      </c>
      <c r="D17" s="15">
        <f>'pens s'!E19</f>
        <v>29.325578401467645</v>
      </c>
      <c r="E17" s="15">
        <f>'pens c'!E19</f>
        <v>48.900753130870349</v>
      </c>
      <c r="F17" s="15">
        <f>'lp+1'!E19</f>
        <v>55.644625260809242</v>
      </c>
      <c r="G17" s="15">
        <f>'lp+2'!E19</f>
        <v>85.847734557282863</v>
      </c>
      <c r="H17" s="15">
        <f>'lp+3'!E19</f>
        <v>119.65814983247496</v>
      </c>
      <c r="I17" s="15">
        <f>'c+1'!E19</f>
        <v>78.840746121770238</v>
      </c>
      <c r="J17" s="15">
        <f>'c+2'!E19</f>
        <v>108.56221015837609</v>
      </c>
      <c r="K17" s="15">
        <f>'c+3'!E19</f>
        <v>147.52732278206884</v>
      </c>
      <c r="L17" s="15">
        <f>'c+4'!E19</f>
        <v>158.80487361364962</v>
      </c>
    </row>
    <row r="18" spans="1:12" ht="16" x14ac:dyDescent="0.2">
      <c r="A18" s="19" t="s">
        <v>19</v>
      </c>
      <c r="B18" s="15">
        <f>s!E20</f>
        <v>56.210453579021966</v>
      </c>
      <c r="C18" s="15">
        <f>'c'!E20</f>
        <v>70.007862190812745</v>
      </c>
      <c r="D18" s="15">
        <f>'pens s'!E20</f>
        <v>56.210453579021966</v>
      </c>
      <c r="E18" s="15">
        <f>'pens c'!E20</f>
        <v>70.007862190812745</v>
      </c>
      <c r="F18" s="15">
        <f>'lp+1'!E20</f>
        <v>72.105751854349293</v>
      </c>
      <c r="G18" s="15">
        <f>'lp+2'!E20</f>
        <v>76.607472786113561</v>
      </c>
      <c r="H18" s="15">
        <f>'lp+3'!E20</f>
        <v>83.162531934919983</v>
      </c>
      <c r="I18" s="15">
        <f>'c+1'!E20</f>
        <v>72.105751854349293</v>
      </c>
      <c r="J18" s="15">
        <f>'c+2'!E20</f>
        <v>76.607472786113561</v>
      </c>
      <c r="K18" s="15">
        <f>'c+3'!E20</f>
        <v>83.162531934919983</v>
      </c>
      <c r="L18" s="15">
        <f>'c+4'!E20</f>
        <v>83.162531934919983</v>
      </c>
    </row>
    <row r="19" spans="1:12" ht="16" x14ac:dyDescent="0.2">
      <c r="A19" s="20" t="s">
        <v>20</v>
      </c>
      <c r="B19" s="15">
        <f>s!E21</f>
        <v>184.67703901206488</v>
      </c>
      <c r="C19" s="15">
        <f>'c'!E21</f>
        <v>286.79093507458595</v>
      </c>
      <c r="D19" s="15">
        <f>'pens s'!E21</f>
        <v>154.62310986327239</v>
      </c>
      <c r="E19" s="15">
        <f>'pens c'!E21</f>
        <v>232.73509297956909</v>
      </c>
      <c r="F19" s="15">
        <f>'lp+1'!E21</f>
        <v>246.3673157734095</v>
      </c>
      <c r="G19" s="15">
        <f>'lp+2'!E21</f>
        <v>325.89563270074598</v>
      </c>
      <c r="H19" s="15">
        <f>'lp+3'!E21</f>
        <v>429.18544675621115</v>
      </c>
      <c r="I19" s="15">
        <f>'c+1'!E21</f>
        <v>332.26927903872945</v>
      </c>
      <c r="J19" s="15">
        <f>'c+2'!E21</f>
        <v>424.65399962884555</v>
      </c>
      <c r="K19" s="15">
        <f>'c+3'!E21</f>
        <v>524.47775569740134</v>
      </c>
      <c r="L19" s="15">
        <f>'c+4'!E21</f>
        <v>569.26942079564355</v>
      </c>
    </row>
    <row r="20" spans="1:12" ht="16" x14ac:dyDescent="0.2">
      <c r="A20" s="19" t="s">
        <v>21</v>
      </c>
      <c r="B20" s="15">
        <f>s!E22</f>
        <v>240.88749259108684</v>
      </c>
      <c r="C20" s="15">
        <f>'c'!E22</f>
        <v>356.79879726539866</v>
      </c>
      <c r="D20" s="15">
        <f>'pens s'!E22</f>
        <v>210.83356344229435</v>
      </c>
      <c r="E20" s="15">
        <f>'pens c'!E22</f>
        <v>302.74295517038183</v>
      </c>
      <c r="F20" s="15">
        <f>'lp+1'!E22</f>
        <v>466.07765361501993</v>
      </c>
      <c r="G20" s="15">
        <f>'lp+2'!E22</f>
        <v>606.86874242953468</v>
      </c>
      <c r="H20" s="15">
        <f>'lp+3'!E22</f>
        <v>716.71361563380628</v>
      </c>
      <c r="I20" s="15">
        <f>'c+1'!E22</f>
        <v>551.9796168803399</v>
      </c>
      <c r="J20" s="15">
        <f>'c+2'!E22</f>
        <v>705.62710935763425</v>
      </c>
      <c r="K20" s="15">
        <f>'c+3'!E22</f>
        <v>812.00592457499647</v>
      </c>
      <c r="L20" s="15">
        <f>'c+4'!E22</f>
        <v>928.73338585158274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s!E25</f>
        <v>170.7237216090449</v>
      </c>
      <c r="C23" s="15">
        <f>'c'!E25</f>
        <v>268.18644475987753</v>
      </c>
      <c r="D23" s="15">
        <f>'pens s'!E25</f>
        <v>140.67281244093266</v>
      </c>
      <c r="E23" s="15">
        <f>'pens c'!E25</f>
        <v>214.13060266486067</v>
      </c>
      <c r="F23" s="15">
        <f>'lp+1'!E25</f>
        <v>230.08821058249995</v>
      </c>
      <c r="G23" s="15">
        <f>'lp+2'!E25</f>
        <v>309.61652750983643</v>
      </c>
      <c r="H23" s="15">
        <f>'lp+3'!E25</f>
        <v>412.9063415653016</v>
      </c>
      <c r="I23" s="15">
        <f>'c+1'!E25</f>
        <v>310.56387256153181</v>
      </c>
      <c r="J23" s="15">
        <f>'c+2'!E25</f>
        <v>402.94859315164791</v>
      </c>
      <c r="K23" s="15">
        <f>'c+3'!E25</f>
        <v>502.77234922020369</v>
      </c>
      <c r="L23" s="15">
        <f>'c+4'!E25</f>
        <v>547.56401431844597</v>
      </c>
    </row>
    <row r="24" spans="1:12" ht="32" x14ac:dyDescent="0.2">
      <c r="A24" s="19" t="s">
        <v>24</v>
      </c>
      <c r="B24" s="15">
        <f>s!E26</f>
        <v>165.56648122682319</v>
      </c>
      <c r="C24" s="15">
        <f>'c'!E26</f>
        <v>262.10300610493027</v>
      </c>
      <c r="D24" s="15">
        <f>'pens s'!E26</f>
        <v>135.51557205871094</v>
      </c>
      <c r="E24" s="15">
        <f>'pens c'!E26</f>
        <v>208.04716400991344</v>
      </c>
      <c r="F24" s="15">
        <f>'lp+1'!E26</f>
        <v>222.01049864668869</v>
      </c>
      <c r="G24" s="15">
        <f>'lp+2'!E26</f>
        <v>301.12286834972844</v>
      </c>
      <c r="H24" s="15">
        <f>'lp+3'!E26</f>
        <v>403.89232737560781</v>
      </c>
      <c r="I24" s="15">
        <f>'c+1'!E26</f>
        <v>302.48616062572057</v>
      </c>
      <c r="J24" s="15">
        <f>'c+2'!E26</f>
        <v>396.98577077176242</v>
      </c>
      <c r="K24" s="15">
        <f>'c+3'!E26</f>
        <v>493.7583350305099</v>
      </c>
      <c r="L24" s="15">
        <f>'c+4'!E26</f>
        <v>538.55000012875212</v>
      </c>
    </row>
    <row r="25" spans="1:12" ht="16" x14ac:dyDescent="0.2">
      <c r="A25" s="19" t="s">
        <v>25</v>
      </c>
      <c r="B25" s="15">
        <f>s!E27</f>
        <v>226.93417518806686</v>
      </c>
      <c r="C25" s="15">
        <f>'c'!E27</f>
        <v>338.19430695069025</v>
      </c>
      <c r="D25" s="15">
        <f>'pens s'!E27</f>
        <v>196.88326601995462</v>
      </c>
      <c r="E25" s="15">
        <f>'pens c'!E27</f>
        <v>284.13846485567342</v>
      </c>
      <c r="F25" s="15">
        <f>'lp+1'!E27</f>
        <v>302.19396243684923</v>
      </c>
      <c r="G25" s="15">
        <f>'lp+2'!E27</f>
        <v>386.22400029594996</v>
      </c>
      <c r="H25" s="15">
        <f>'lp+3'!E27</f>
        <v>496.06887350022157</v>
      </c>
      <c r="I25" s="15">
        <f>'c+1'!E27</f>
        <v>382.66962441588112</v>
      </c>
      <c r="J25" s="15">
        <f>'c+2'!E27</f>
        <v>479.55606593776145</v>
      </c>
      <c r="K25" s="15">
        <f>'c+3'!E27</f>
        <v>585.93488115512366</v>
      </c>
      <c r="L25" s="15">
        <f>'c+4'!E27</f>
        <v>630.726546253366</v>
      </c>
    </row>
  </sheetData>
  <mergeCells count="1">
    <mergeCell ref="M1:P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534558-22AE-4581-8B92-D67A09818FEE}">
  <dimension ref="A1:P25"/>
  <sheetViews>
    <sheetView zoomScale="85" zoomScaleNormal="85" workbookViewId="0"/>
  </sheetViews>
  <sheetFormatPr baseColWidth="10" defaultColWidth="8.83203125" defaultRowHeight="15" x14ac:dyDescent="0.2"/>
  <cols>
    <col min="1" max="1" width="53.33203125" customWidth="1"/>
    <col min="4" max="4" width="10.83203125" customWidth="1"/>
    <col min="5" max="6" width="9.6640625" customWidth="1"/>
  </cols>
  <sheetData>
    <row r="1" spans="1:16" ht="45" customHeight="1" x14ac:dyDescent="0.2">
      <c r="A1" s="16" t="s">
        <v>42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s!F4</f>
        <v>48.251603673507027</v>
      </c>
      <c r="C2" s="15">
        <f>'c'!F4</f>
        <v>82.894900000000007</v>
      </c>
      <c r="D2" s="15">
        <f>'pens s'!F4</f>
        <v>40.023924736692997</v>
      </c>
      <c r="E2" s="15">
        <f>'pens c'!F4</f>
        <v>60.4636666103248</v>
      </c>
      <c r="F2" s="15">
        <f>'lp+1'!F4</f>
        <v>51.80968591684222</v>
      </c>
      <c r="G2" s="15">
        <f>'lp+2'!F4</f>
        <v>77.209999999999994</v>
      </c>
      <c r="H2" s="15">
        <f>'lp+3'!F4</f>
        <v>110.29</v>
      </c>
      <c r="I2" s="15">
        <f>'c+1'!F4</f>
        <v>81.773332855993061</v>
      </c>
      <c r="J2" s="15">
        <f>'c+2'!F4</f>
        <v>99.551617107591298</v>
      </c>
      <c r="K2" s="15">
        <f>'c+3'!F4</f>
        <v>134.69936906489053</v>
      </c>
      <c r="L2" s="15">
        <f>'c+4'!F4</f>
        <v>145.91474116888654</v>
      </c>
      <c r="N2" s="15"/>
    </row>
    <row r="3" spans="1:16" ht="16" x14ac:dyDescent="0.2">
      <c r="A3" s="19" t="s">
        <v>4</v>
      </c>
      <c r="B3" s="15">
        <f>s!F5</f>
        <v>5.1305665323811276</v>
      </c>
      <c r="C3" s="15">
        <f>'c'!F5</f>
        <v>16.238900000000001</v>
      </c>
      <c r="D3" s="15">
        <f>'pens s'!F5</f>
        <v>3.515986502777269</v>
      </c>
      <c r="E3" s="15">
        <f>'pens c'!F5</f>
        <v>8.6693849569675887</v>
      </c>
      <c r="F3" s="15">
        <f>'lp+1'!F5</f>
        <v>6.5278356164383569</v>
      </c>
      <c r="G3" s="15">
        <f>'lp+2'!F5</f>
        <v>6.5278356164383569</v>
      </c>
      <c r="H3" s="15">
        <f>'lp+3'!F5</f>
        <v>6.5278356164383569</v>
      </c>
      <c r="I3" s="15">
        <f>'c+1'!F5</f>
        <v>6.8431506849315067</v>
      </c>
      <c r="J3" s="15">
        <f>'c+2'!F5</f>
        <v>6.8431506849315067</v>
      </c>
      <c r="K3" s="15">
        <f>'c+3'!F5</f>
        <v>6.8431506849315067</v>
      </c>
      <c r="L3" s="15">
        <f>'c+4'!F5</f>
        <v>6.8431506849315067</v>
      </c>
      <c r="N3" s="15"/>
    </row>
    <row r="4" spans="1:16" ht="16" x14ac:dyDescent="0.2">
      <c r="A4" s="19" t="s">
        <v>5</v>
      </c>
      <c r="B4" s="15">
        <f>s!F6</f>
        <v>0</v>
      </c>
      <c r="C4" s="15">
        <f>'c'!F6</f>
        <v>0</v>
      </c>
      <c r="D4" s="15">
        <f>'pens s'!F6</f>
        <v>0</v>
      </c>
      <c r="E4" s="15">
        <f>'pens c'!F6</f>
        <v>0</v>
      </c>
      <c r="F4" s="15">
        <f>'lp+1'!F6</f>
        <v>0</v>
      </c>
      <c r="G4" s="15">
        <f>'lp+2'!F6</f>
        <v>0</v>
      </c>
      <c r="H4" s="15">
        <f>'lp+3'!F6</f>
        <v>0</v>
      </c>
      <c r="I4" s="15">
        <f>'c+1'!F6</f>
        <v>0</v>
      </c>
      <c r="J4" s="15">
        <f>'c+2'!F6</f>
        <v>0</v>
      </c>
      <c r="K4" s="15">
        <f>'c+3'!F6</f>
        <v>0</v>
      </c>
      <c r="L4" s="15">
        <f>'c+4'!F6</f>
        <v>0</v>
      </c>
      <c r="N4" s="15"/>
    </row>
    <row r="5" spans="1:16" ht="16" x14ac:dyDescent="0.2">
      <c r="A5" s="19" t="s">
        <v>6</v>
      </c>
      <c r="B5" s="15">
        <f>s!F7</f>
        <v>9.3119503196621167</v>
      </c>
      <c r="C5" s="15">
        <f>'c'!F7</f>
        <v>18.717629736314198</v>
      </c>
      <c r="D5" s="15">
        <f>'pens s'!F7</f>
        <v>5.9839000000000002</v>
      </c>
      <c r="E5" s="15">
        <f>'pens c'!F7</f>
        <v>12.093139005016999</v>
      </c>
      <c r="F5" s="15">
        <f>'lp+1'!F7</f>
        <v>19.139022831050227</v>
      </c>
      <c r="G5" s="15">
        <f>'lp+2'!F7</f>
        <v>28.486803652968035</v>
      </c>
      <c r="H5" s="15">
        <f>'lp+3'!F7</f>
        <v>40.459296803652968</v>
      </c>
      <c r="I5" s="15">
        <f>'c+1'!F7</f>
        <v>29.339801826484024</v>
      </c>
      <c r="J5" s="15">
        <f>'c+2'!F7</f>
        <v>38.687582648401822</v>
      </c>
      <c r="K5" s="15">
        <f>'c+3'!F7</f>
        <v>50.660075799086755</v>
      </c>
      <c r="L5" s="15">
        <f>'c+4'!F7</f>
        <v>58.422021004566211</v>
      </c>
      <c r="N5" s="15"/>
    </row>
    <row r="6" spans="1:16" ht="16" x14ac:dyDescent="0.2">
      <c r="A6" s="19" t="s">
        <v>7</v>
      </c>
      <c r="B6" s="15">
        <f>s!F8</f>
        <v>5.4586756285785416</v>
      </c>
      <c r="C6" s="15">
        <f>'c'!F8</f>
        <v>6.4448999999999996</v>
      </c>
      <c r="D6" s="15">
        <f>'pens s'!F8</f>
        <v>5.4586756285785416</v>
      </c>
      <c r="E6" s="15">
        <f>'pens c'!F8</f>
        <v>6.4448999999999996</v>
      </c>
      <c r="F6" s="15">
        <f>'lp+1'!F8</f>
        <v>8.5504043715847011</v>
      </c>
      <c r="G6" s="15">
        <f>'lp+2'!F8</f>
        <v>8.9906690953248347</v>
      </c>
      <c r="H6" s="15">
        <f>'lp+3'!F8</f>
        <v>9.5467929568913181</v>
      </c>
      <c r="I6" s="15">
        <f>'c+1'!F8</f>
        <v>8.5504043715847011</v>
      </c>
      <c r="J6" s="15">
        <f>'c+2'!F8</f>
        <v>8.9906690953248347</v>
      </c>
      <c r="K6" s="15">
        <f>'c+3'!F8</f>
        <v>9.5467929568913181</v>
      </c>
      <c r="L6" s="15">
        <f>'c+4'!F8</f>
        <v>9.5467929568913181</v>
      </c>
      <c r="N6" s="15"/>
    </row>
    <row r="7" spans="1:16" ht="16" x14ac:dyDescent="0.2">
      <c r="A7" s="19" t="s">
        <v>8</v>
      </c>
      <c r="B7" s="15">
        <f>s!F9</f>
        <v>14.335616438356164</v>
      </c>
      <c r="C7" s="15">
        <f>'c'!F9</f>
        <v>19.11415525114155</v>
      </c>
      <c r="D7" s="15">
        <f>'pens s'!F9</f>
        <v>14.335616438356164</v>
      </c>
      <c r="E7" s="15">
        <f>'pens c'!F9</f>
        <v>19.11415525114155</v>
      </c>
      <c r="F7" s="15">
        <f>'lp+1'!F9</f>
        <v>16.724885844748858</v>
      </c>
      <c r="G7" s="15">
        <f>'lp+2'!F9</f>
        <v>16.724885844748858</v>
      </c>
      <c r="H7" s="15">
        <f>'lp+3'!F9</f>
        <v>16.724885844748858</v>
      </c>
      <c r="I7" s="15">
        <f>'c+1'!F9</f>
        <v>22.299847792998477</v>
      </c>
      <c r="J7" s="15">
        <f>'c+2'!F9</f>
        <v>22.299847792998477</v>
      </c>
      <c r="K7" s="15">
        <f>'c+3'!F9</f>
        <v>22.299847792998477</v>
      </c>
      <c r="L7" s="15">
        <f>'c+4'!F9</f>
        <v>22.299847792998477</v>
      </c>
      <c r="N7" s="15"/>
    </row>
    <row r="8" spans="1:16" ht="16" x14ac:dyDescent="0.2">
      <c r="A8" s="19" t="s">
        <v>9</v>
      </c>
      <c r="B8" s="15">
        <f>s!F10</f>
        <v>1.9787772042072611</v>
      </c>
      <c r="C8" s="15">
        <f>'c'!F10</f>
        <v>1.8234872279579277</v>
      </c>
      <c r="D8" s="15">
        <f>'pens s'!F10</f>
        <v>1.7848999999999999</v>
      </c>
      <c r="E8" s="15">
        <f>'pens c'!F10</f>
        <v>1.8234872279579277</v>
      </c>
      <c r="F8" s="15">
        <f>'lp+1'!F10</f>
        <v>2.3719452054794519</v>
      </c>
      <c r="G8" s="15">
        <f>'lp+2'!F10</f>
        <v>2.8324109589041093</v>
      </c>
      <c r="H8" s="15">
        <f>'lp+3'!F10</f>
        <v>2.9449863013698629</v>
      </c>
      <c r="I8" s="15">
        <f>'c+1'!F10</f>
        <v>1.851835616438356</v>
      </c>
      <c r="J8" s="15">
        <f>'c+2'!F10</f>
        <v>2.3997534246575341</v>
      </c>
      <c r="K8" s="15">
        <f>'c+3'!F10</f>
        <v>2.8444931506849311</v>
      </c>
      <c r="L8" s="15">
        <f>'c+4'!F10</f>
        <v>2.9296438356164378</v>
      </c>
      <c r="N8" s="15"/>
    </row>
    <row r="9" spans="1:16" ht="16" x14ac:dyDescent="0.2">
      <c r="A9" s="19" t="s">
        <v>10</v>
      </c>
      <c r="B9" s="15">
        <f>s!F11</f>
        <v>11.630667543465709</v>
      </c>
      <c r="C9" s="15">
        <f>'c'!F11</f>
        <v>12.856491306858281</v>
      </c>
      <c r="D9" s="15">
        <f>'pens s'!F11</f>
        <v>12.437365913902612</v>
      </c>
      <c r="E9" s="15">
        <f>'pens c'!F11</f>
        <v>13.7245553987297</v>
      </c>
      <c r="F9" s="15">
        <f>'lp+1'!F11</f>
        <v>18.890410958904109</v>
      </c>
      <c r="G9" s="15">
        <f>'lp+2'!F11</f>
        <v>21.74794520547945</v>
      </c>
      <c r="H9" s="15">
        <f>'lp+3'!F11</f>
        <v>28.690410958904106</v>
      </c>
      <c r="I9" s="15">
        <f>'c+1'!F11</f>
        <v>20.156164383561642</v>
      </c>
      <c r="J9" s="15">
        <f>'c+2'!F11</f>
        <v>22.87945205479452</v>
      </c>
      <c r="K9" s="15">
        <f>'c+3'!F11</f>
        <v>30.493150684931503</v>
      </c>
      <c r="L9" s="15">
        <f>'c+4'!F11</f>
        <v>32.238356164383561</v>
      </c>
      <c r="N9" s="15"/>
    </row>
    <row r="10" spans="1:16" ht="16" x14ac:dyDescent="0.2">
      <c r="A10" s="19" t="s">
        <v>11</v>
      </c>
      <c r="B10" s="15">
        <f>s!F12</f>
        <v>2.5367616598925942</v>
      </c>
      <c r="C10" s="15">
        <f>'c'!F12</f>
        <v>4.898412630800328</v>
      </c>
      <c r="D10" s="15">
        <f>'pens s'!F12</f>
        <v>3.1579000000000002</v>
      </c>
      <c r="E10" s="15">
        <f>'pens c'!F12</f>
        <v>3.9989998219267529</v>
      </c>
      <c r="F10" s="15">
        <f>'lp+1'!F12</f>
        <v>3.6201801484800002</v>
      </c>
      <c r="G10" s="15">
        <f>'lp+2'!F12</f>
        <v>3.0523087526400001</v>
      </c>
      <c r="H10" s="15">
        <f>'lp+3'!F12</f>
        <v>1.5515057779200001</v>
      </c>
      <c r="I10" s="15">
        <f>'c+1'!F12</f>
        <v>8.8020066355199997</v>
      </c>
      <c r="J10" s="15">
        <f>'c+2'!F12</f>
        <v>9.7552193356799979</v>
      </c>
      <c r="K10" s="15">
        <f>'c+3'!F12</f>
        <v>9.6436731686399995</v>
      </c>
      <c r="L10" s="15">
        <f>'c+4'!F12</f>
        <v>5.44548106368</v>
      </c>
      <c r="N10" s="15"/>
    </row>
    <row r="11" spans="1:16" ht="16" x14ac:dyDescent="0.2">
      <c r="A11" s="19" t="s">
        <v>12</v>
      </c>
      <c r="B11" s="15">
        <f>s!F13</f>
        <v>11.550042537659948</v>
      </c>
      <c r="C11" s="15">
        <f>'c'!F13</f>
        <v>13.014214135706666</v>
      </c>
      <c r="D11" s="15">
        <f>'pens s'!F13</f>
        <v>11.65206698783933</v>
      </c>
      <c r="E11" s="15">
        <f>'pens c'!F13</f>
        <v>13.56179950140279</v>
      </c>
      <c r="F11" s="15">
        <f>'lp+1'!F13</f>
        <v>22.560151378560548</v>
      </c>
      <c r="G11" s="15">
        <f>'lp+2'!F13</f>
        <v>24.319801502105207</v>
      </c>
      <c r="H11" s="15">
        <f>'lp+3'!F13</f>
        <v>27.621891913064104</v>
      </c>
      <c r="I11" s="15">
        <f>'c+1'!F13</f>
        <v>24.9495625542637</v>
      </c>
      <c r="J11" s="15">
        <f>'c+2'!F13</f>
        <v>26.807270212054934</v>
      </c>
      <c r="K11" s="15">
        <f>'c+3'!F13</f>
        <v>30.011303088767256</v>
      </c>
      <c r="L11" s="15">
        <f>'c+4'!F13</f>
        <v>33.541769516251492</v>
      </c>
      <c r="N11" s="15"/>
    </row>
    <row r="12" spans="1:16" ht="16" x14ac:dyDescent="0.2">
      <c r="A12" s="19" t="s">
        <v>13</v>
      </c>
      <c r="B12" s="15">
        <f>s!F14</f>
        <v>3.61</v>
      </c>
      <c r="C12" s="15">
        <f>'c'!F14</f>
        <v>6.18</v>
      </c>
      <c r="D12" s="15">
        <f>'pens s'!F14</f>
        <v>4.9789899999999996</v>
      </c>
      <c r="E12" s="15">
        <f>'pens c'!F14</f>
        <v>8.218</v>
      </c>
      <c r="F12" s="15">
        <f>'lp+1'!F14</f>
        <v>7.0206739726027365</v>
      </c>
      <c r="G12" s="15">
        <f>'lp+2'!F14</f>
        <v>7.0206739726027365</v>
      </c>
      <c r="H12" s="15">
        <f>'lp+3'!F14</f>
        <v>8.7467013698630183</v>
      </c>
      <c r="I12" s="15">
        <f>'c+1'!F14</f>
        <v>7.7417698630136993</v>
      </c>
      <c r="J12" s="15">
        <f>'c+2'!F14</f>
        <v>7.7417698630137011</v>
      </c>
      <c r="K12" s="15">
        <f>'c+3'!F14</f>
        <v>9.4677972602739828</v>
      </c>
      <c r="L12" s="15">
        <f>'c+4'!F14</f>
        <v>9.4677972602739828</v>
      </c>
      <c r="N12" s="15"/>
    </row>
    <row r="13" spans="1:16" ht="16" x14ac:dyDescent="0.2">
      <c r="A13" s="19" t="s">
        <v>14</v>
      </c>
      <c r="B13" s="15">
        <f>s!F15</f>
        <v>0</v>
      </c>
      <c r="C13" s="15">
        <f>'c'!F15</f>
        <v>0</v>
      </c>
      <c r="D13" s="15">
        <f>'pens s'!F15</f>
        <v>0</v>
      </c>
      <c r="E13" s="15">
        <f>'pens c'!F15</f>
        <v>0</v>
      </c>
      <c r="F13" s="15">
        <f>'lp+1'!F15</f>
        <v>149.77598314014753</v>
      </c>
      <c r="G13" s="15">
        <f>'lp+2'!F15</f>
        <v>147.84904172813486</v>
      </c>
      <c r="H13" s="15">
        <f>'lp+3'!F15</f>
        <v>147.84904172813486</v>
      </c>
      <c r="I13" s="15">
        <f>'c+1'!F15</f>
        <v>149.77598314014753</v>
      </c>
      <c r="J13" s="15">
        <f>'c+2'!F15</f>
        <v>147.84904172813486</v>
      </c>
      <c r="K13" s="15">
        <f>'c+3'!F15</f>
        <v>147.84904172813486</v>
      </c>
      <c r="L13" s="15">
        <f>'c+4'!F15</f>
        <v>238.68039704952582</v>
      </c>
    </row>
    <row r="14" spans="1:16" ht="16" x14ac:dyDescent="0.2">
      <c r="A14" s="19" t="s">
        <v>15</v>
      </c>
      <c r="B14" s="15">
        <f>s!F16</f>
        <v>11.650081300816964</v>
      </c>
      <c r="C14" s="15">
        <f>'c'!F16</f>
        <v>21.726288943012641</v>
      </c>
      <c r="D14" s="15">
        <f>'pens s'!F16</f>
        <v>10.9039</v>
      </c>
      <c r="E14" s="15">
        <f>'pens c'!F16</f>
        <v>20.324999999999999</v>
      </c>
      <c r="F14" s="15">
        <f>'lp+1'!F16</f>
        <v>28.130350228310505</v>
      </c>
      <c r="G14" s="15">
        <f>'lp+2'!F16</f>
        <v>30.977720148401815</v>
      </c>
      <c r="H14" s="15">
        <f>'lp+3'!F16</f>
        <v>43.811034695042402</v>
      </c>
      <c r="I14" s="15">
        <f>'c+1'!F16</f>
        <v>38.420489331672911</v>
      </c>
      <c r="J14" s="15">
        <f>'c+2'!F16</f>
        <v>41.267859251764214</v>
      </c>
      <c r="K14" s="15">
        <f>'c+3'!F16</f>
        <v>54.10117379840478</v>
      </c>
      <c r="L14" s="15">
        <f>'c+4'!F16</f>
        <v>67.916129506167366</v>
      </c>
    </row>
    <row r="15" spans="1:16" ht="16" x14ac:dyDescent="0.2">
      <c r="A15" s="19" t="s">
        <v>16</v>
      </c>
      <c r="B15" s="15">
        <f>s!F17</f>
        <v>0</v>
      </c>
      <c r="C15" s="15">
        <f>'c'!F17</f>
        <v>0</v>
      </c>
      <c r="D15" s="15">
        <f>'pens s'!F17</f>
        <v>0</v>
      </c>
      <c r="E15" s="15">
        <f>'pens c'!F17</f>
        <v>0</v>
      </c>
      <c r="F15" s="15">
        <f>'lp+1'!F17</f>
        <v>47.605930243424389</v>
      </c>
      <c r="G15" s="15">
        <f>'lp+2'!F17</f>
        <v>55.932234243424382</v>
      </c>
      <c r="H15" s="15">
        <f>'lp+3'!F17</f>
        <v>60.088504668081903</v>
      </c>
      <c r="I15" s="15">
        <f>'c+1'!F17</f>
        <v>51.91836467493124</v>
      </c>
      <c r="J15" s="15">
        <f>'c+2'!F17</f>
        <v>60.24513024342437</v>
      </c>
      <c r="K15" s="15">
        <f>'c+3'!F17</f>
        <v>67.400000000000006</v>
      </c>
      <c r="L15" s="15">
        <f>'c+4'!F17</f>
        <v>71.968001476301083</v>
      </c>
    </row>
    <row r="16" spans="1:16" ht="16" x14ac:dyDescent="0.2">
      <c r="A16" s="19" t="s">
        <v>17</v>
      </c>
      <c r="B16" s="15">
        <f>s!F18</f>
        <v>22.390074758107424</v>
      </c>
      <c r="C16" s="15">
        <f>'c'!F18</f>
        <v>27.874152426556691</v>
      </c>
      <c r="D16" s="15">
        <f>'pens s'!F18</f>
        <v>13.514900000000001</v>
      </c>
      <c r="E16" s="15">
        <f>'pens c'!F18</f>
        <v>13.51</v>
      </c>
      <c r="F16" s="15">
        <f>'lp+1'!F18</f>
        <v>1.1266867579908677</v>
      </c>
      <c r="G16" s="15">
        <f>'lp+2'!F18</f>
        <v>1.2799899543378996</v>
      </c>
      <c r="H16" s="15">
        <f>'lp+3'!F18</f>
        <v>7.4168547945205479</v>
      </c>
      <c r="I16" s="15">
        <f>'c+1'!F18</f>
        <v>13.616755251141553</v>
      </c>
      <c r="J16" s="15">
        <f>'c+2'!F18</f>
        <v>13.770058447488585</v>
      </c>
      <c r="K16" s="15">
        <f>'c+3'!F18</f>
        <v>19.906923287671233</v>
      </c>
      <c r="L16" s="15">
        <f>'c+4'!F18</f>
        <v>19.90692328767123</v>
      </c>
    </row>
    <row r="17" spans="1:12" ht="16" x14ac:dyDescent="0.2">
      <c r="A17" s="19" t="s">
        <v>18</v>
      </c>
      <c r="B17" s="15">
        <f>s!F19</f>
        <v>44.755367951126409</v>
      </c>
      <c r="C17" s="15">
        <f>'c'!F19</f>
        <v>69.953715723948136</v>
      </c>
      <c r="D17" s="15">
        <f>'pens s'!F19</f>
        <v>30.99</v>
      </c>
      <c r="E17" s="15">
        <f>'pens c'!F19</f>
        <v>49.53</v>
      </c>
      <c r="F17" s="15">
        <f>'lp+1'!F19</f>
        <v>41.51614703196347</v>
      </c>
      <c r="G17" s="15">
        <f>'lp+2'!F19</f>
        <v>76.890712785388132</v>
      </c>
      <c r="H17" s="15">
        <f>'lp+3'!F19</f>
        <v>93.242085388127862</v>
      </c>
      <c r="I17" s="15">
        <f>'c+1'!F19</f>
        <v>57.906557990867583</v>
      </c>
      <c r="J17" s="15">
        <f>'c+2'!F19</f>
        <v>93.281123744292245</v>
      </c>
      <c r="K17" s="15">
        <f>'c+3'!F19</f>
        <v>109.63249634703197</v>
      </c>
      <c r="L17" s="15">
        <f>'c+4'!F19</f>
        <v>119.35454063926942</v>
      </c>
    </row>
    <row r="18" spans="1:12" ht="16" x14ac:dyDescent="0.2">
      <c r="A18" s="19" t="s">
        <v>19</v>
      </c>
      <c r="B18" s="15">
        <f>s!F20</f>
        <v>69.663469559291642</v>
      </c>
      <c r="C18" s="15">
        <f>'c'!F20</f>
        <v>77.431856458024612</v>
      </c>
      <c r="D18" s="15">
        <f>'pens s'!F20</f>
        <v>69.663899999999998</v>
      </c>
      <c r="E18" s="15">
        <f>'pens c'!F20</f>
        <v>77.430999999999997</v>
      </c>
      <c r="F18" s="15">
        <f>'lp+1'!F20</f>
        <v>77.431856458024612</v>
      </c>
      <c r="G18" s="15">
        <f>'lp+2'!F20</f>
        <v>82.668562240940417</v>
      </c>
      <c r="H18" s="15">
        <f>'lp+3'!F20</f>
        <v>92.799681268627182</v>
      </c>
      <c r="I18" s="15">
        <f>'c+1'!F20</f>
        <v>77.431856458024612</v>
      </c>
      <c r="J18" s="15">
        <f>'c+2'!F20</f>
        <v>82.668562240940417</v>
      </c>
      <c r="K18" s="15">
        <f>'c+3'!F20</f>
        <v>92.799681268627182</v>
      </c>
      <c r="L18" s="15">
        <f>'c+4'!F20</f>
        <v>92.799681268627182</v>
      </c>
    </row>
    <row r="19" spans="1:12" ht="16" x14ac:dyDescent="0.2">
      <c r="A19" s="20" t="s">
        <v>20</v>
      </c>
      <c r="B19" s="15">
        <f>s!F21</f>
        <v>192.59018554776128</v>
      </c>
      <c r="C19" s="15">
        <f>'c'!F21</f>
        <v>301.73724738229646</v>
      </c>
      <c r="D19" s="15">
        <f>'pens s'!F21</f>
        <v>158.73812620814687</v>
      </c>
      <c r="E19" s="15">
        <f>'pens c'!F21</f>
        <v>231.4770877734681</v>
      </c>
      <c r="F19" s="15">
        <f>'lp+1'!F21</f>
        <v>275.59431050638045</v>
      </c>
      <c r="G19" s="15">
        <f>'lp+2'!F21</f>
        <v>361.99399173276385</v>
      </c>
      <c r="H19" s="15">
        <f>'lp+3'!F21</f>
        <v>457.66278708862529</v>
      </c>
      <c r="I19" s="15">
        <f>'c+1'!F21</f>
        <v>374.17004383340247</v>
      </c>
      <c r="J19" s="15">
        <f>'c+2'!F21</f>
        <v>454.52050390641801</v>
      </c>
      <c r="K19" s="15">
        <f>'c+3'!F21</f>
        <v>557.55024708520432</v>
      </c>
      <c r="L19" s="15">
        <f>'c+4'!F21</f>
        <v>605.7951963578887</v>
      </c>
    </row>
    <row r="20" spans="1:12" ht="16" x14ac:dyDescent="0.2">
      <c r="A20" s="19" t="s">
        <v>21</v>
      </c>
      <c r="B20" s="15">
        <f>s!F22</f>
        <v>262.25365510705291</v>
      </c>
      <c r="C20" s="15">
        <f>'c'!F22</f>
        <v>379.1691038403211</v>
      </c>
      <c r="D20" s="15">
        <f>'pens s'!F22</f>
        <v>228.40202620814688</v>
      </c>
      <c r="E20" s="15">
        <f>'pens c'!F22</f>
        <v>308.90808777346808</v>
      </c>
      <c r="F20" s="15">
        <f>'lp+1'!F22</f>
        <v>502.80215010455265</v>
      </c>
      <c r="G20" s="15">
        <f>'lp+2'!F22</f>
        <v>592.51159570183916</v>
      </c>
      <c r="H20" s="15">
        <f>'lp+3'!F22</f>
        <v>698.31151008538734</v>
      </c>
      <c r="I20" s="15">
        <f>'c+1'!F22</f>
        <v>601.37788343157467</v>
      </c>
      <c r="J20" s="15">
        <f>'c+2'!F22</f>
        <v>685.03810787549332</v>
      </c>
      <c r="K20" s="15">
        <f>'c+3'!F22</f>
        <v>798.19897008196631</v>
      </c>
      <c r="L20" s="15">
        <f>'c+4'!F22</f>
        <v>937.2752746760417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s!F25</f>
        <v>178.25456910940511</v>
      </c>
      <c r="C23" s="15">
        <f>'c'!F25</f>
        <v>282.62309213115492</v>
      </c>
      <c r="D23" s="15">
        <f>'pens s'!F25</f>
        <v>144.4025097697907</v>
      </c>
      <c r="E23" s="15">
        <f>'pens c'!F25</f>
        <v>212.36293252232656</v>
      </c>
      <c r="F23" s="15">
        <f>'lp+1'!F25</f>
        <v>258.86942466163157</v>
      </c>
      <c r="G23" s="15">
        <f>'lp+2'!F25</f>
        <v>345.26910588801496</v>
      </c>
      <c r="H23" s="15">
        <f>'lp+3'!F25</f>
        <v>440.93790124387641</v>
      </c>
      <c r="I23" s="15">
        <f>'c+1'!F25</f>
        <v>351.87019604040404</v>
      </c>
      <c r="J23" s="15">
        <f>'c+2'!F25</f>
        <v>432.22065611341958</v>
      </c>
      <c r="K23" s="15">
        <f>'c+3'!F25</f>
        <v>535.25039929220588</v>
      </c>
      <c r="L23" s="15">
        <f>'c+4'!F25</f>
        <v>583.49534856489026</v>
      </c>
    </row>
    <row r="24" spans="1:12" ht="32" x14ac:dyDescent="0.2">
      <c r="A24" s="19" t="s">
        <v>24</v>
      </c>
      <c r="B24" s="15">
        <f>s!F26</f>
        <v>172.79589348082658</v>
      </c>
      <c r="C24" s="15">
        <f>'c'!F26</f>
        <v>276.1781921311549</v>
      </c>
      <c r="D24" s="15">
        <f>'pens s'!F26</f>
        <v>138.94383414121216</v>
      </c>
      <c r="E24" s="15">
        <f>'pens c'!F26</f>
        <v>205.91803252232657</v>
      </c>
      <c r="F24" s="15">
        <f>'lp+1'!F26</f>
        <v>250.31902029004686</v>
      </c>
      <c r="G24" s="15">
        <f>'lp+2'!F26</f>
        <v>336.27843679269012</v>
      </c>
      <c r="H24" s="15">
        <f>'lp+3'!F26</f>
        <v>431.39110828698512</v>
      </c>
      <c r="I24" s="15">
        <f>'c+1'!F26</f>
        <v>343.31979166881933</v>
      </c>
      <c r="J24" s="15">
        <f>'c+2'!F26</f>
        <v>423.22998701809468</v>
      </c>
      <c r="K24" s="15">
        <f>'c+3'!F26</f>
        <v>525.70360633531459</v>
      </c>
      <c r="L24" s="15">
        <f>'c+4'!F26</f>
        <v>573.94855560799897</v>
      </c>
    </row>
    <row r="25" spans="1:12" ht="16" x14ac:dyDescent="0.2">
      <c r="A25" s="19" t="s">
        <v>25</v>
      </c>
      <c r="B25" s="15">
        <f>s!F27</f>
        <v>247.91803866869674</v>
      </c>
      <c r="C25" s="15">
        <f>'c'!F27</f>
        <v>360.05494858917956</v>
      </c>
      <c r="D25" s="15">
        <f>'pens s'!F27</f>
        <v>214.06640976979071</v>
      </c>
      <c r="E25" s="15">
        <f>'pens c'!F27</f>
        <v>289.79393252232654</v>
      </c>
      <c r="F25" s="15">
        <f>'lp+1'!F27</f>
        <v>336.30128111965621</v>
      </c>
      <c r="G25" s="15">
        <f>'lp+2'!F27</f>
        <v>427.93766812895541</v>
      </c>
      <c r="H25" s="15">
        <f>'lp+3'!F27</f>
        <v>533.73758251250354</v>
      </c>
      <c r="I25" s="15">
        <f>'c+1'!F27</f>
        <v>429.30205249842868</v>
      </c>
      <c r="J25" s="15">
        <f>'c+2'!F27</f>
        <v>514.88921835436008</v>
      </c>
      <c r="K25" s="15">
        <f>'c+3'!F27</f>
        <v>628.05008056083307</v>
      </c>
      <c r="L25" s="15">
        <f>'c+4'!F27</f>
        <v>676.29502983351745</v>
      </c>
    </row>
  </sheetData>
  <mergeCells count="1">
    <mergeCell ref="M1:P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F8148-6B0D-4B32-9DDC-23492B5CD6D5}">
  <dimension ref="A1:P25"/>
  <sheetViews>
    <sheetView workbookViewId="0"/>
  </sheetViews>
  <sheetFormatPr baseColWidth="10" defaultColWidth="8.83203125" defaultRowHeight="15" x14ac:dyDescent="0.2"/>
  <cols>
    <col min="1" max="1" width="53.33203125" customWidth="1"/>
    <col min="4" max="4" width="10.1640625" customWidth="1"/>
    <col min="5" max="5" width="10.5" customWidth="1"/>
  </cols>
  <sheetData>
    <row r="1" spans="1:16" ht="45" customHeight="1" x14ac:dyDescent="0.2">
      <c r="A1" s="16" t="s">
        <v>41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s!G4</f>
        <v>50.105031695493274</v>
      </c>
      <c r="C2" s="15">
        <f>'c'!G4</f>
        <v>86.078275789274272</v>
      </c>
      <c r="D2" s="15">
        <f>'pens s'!G4</f>
        <v>41.5614792362042</v>
      </c>
      <c r="E2" s="15">
        <f>'pens c'!G4</f>
        <v>62.782425913547328</v>
      </c>
      <c r="F2" s="15">
        <f>'lp+1'!G4</f>
        <v>53.799786066431757</v>
      </c>
      <c r="G2" s="15">
        <f>'lp+2'!G4</f>
        <v>80.180624239173341</v>
      </c>
      <c r="H2" s="15">
        <f>'lp+3'!G4</f>
        <v>114.52962901009147</v>
      </c>
      <c r="I2" s="15">
        <f>'c+1'!G4</f>
        <v>84.914388800828348</v>
      </c>
      <c r="J2" s="15">
        <f>'c+2'!G4</f>
        <v>103.37556787262179</v>
      </c>
      <c r="K2" s="15">
        <f>'c+3'!G4</f>
        <v>139.87340611572145</v>
      </c>
      <c r="L2" s="15">
        <f>'c+4'!G4</f>
        <v>151.51958016933148</v>
      </c>
      <c r="N2" s="15"/>
    </row>
    <row r="3" spans="1:16" ht="16" x14ac:dyDescent="0.2">
      <c r="A3" s="19" t="s">
        <v>4</v>
      </c>
      <c r="B3" s="15">
        <f>s!G5</f>
        <v>5.2607936784064782</v>
      </c>
      <c r="C3" s="15">
        <f>'c'!G5</f>
        <v>16.650498204439561</v>
      </c>
      <c r="D3" s="15">
        <f>'pens s'!G5</f>
        <v>3.6052314009440676</v>
      </c>
      <c r="E3" s="15">
        <f>'pens c'!G5</f>
        <v>8.889436534822682</v>
      </c>
      <c r="F3" s="15">
        <f>'lp+1'!G5</f>
        <v>6.6935290923315289</v>
      </c>
      <c r="G3" s="15">
        <f>'lp+2'!G5</f>
        <v>6.6935290923315289</v>
      </c>
      <c r="H3" s="15">
        <f>'lp+3'!G5</f>
        <v>6.6935290923315289</v>
      </c>
      <c r="I3" s="15">
        <f>'c+1'!G5</f>
        <v>7.0168476788006151</v>
      </c>
      <c r="J3" s="15">
        <f>'c+2'!G5</f>
        <v>7.0168476788006151</v>
      </c>
      <c r="K3" s="15">
        <f>'c+3'!G5</f>
        <v>7.0168476788006151</v>
      </c>
      <c r="L3" s="15">
        <f>'c+4'!G5</f>
        <v>7.0168476788006151</v>
      </c>
      <c r="N3" s="15"/>
    </row>
    <row r="4" spans="1:16" ht="16" x14ac:dyDescent="0.2">
      <c r="A4" s="19" t="s">
        <v>5</v>
      </c>
      <c r="B4" s="15">
        <f>s!G6</f>
        <v>0</v>
      </c>
      <c r="C4" s="15">
        <f>'c'!G6</f>
        <v>0</v>
      </c>
      <c r="D4" s="15">
        <f>'pens s'!G6</f>
        <v>0</v>
      </c>
      <c r="E4" s="15">
        <f>'pens c'!G6</f>
        <v>0</v>
      </c>
      <c r="F4" s="15">
        <f>'lp+1'!G6</f>
        <v>0</v>
      </c>
      <c r="G4" s="15">
        <f>'lp+2'!G6</f>
        <v>0</v>
      </c>
      <c r="H4" s="15">
        <f>'lp+3'!G6</f>
        <v>0</v>
      </c>
      <c r="I4" s="15">
        <f>'c+1'!G6</f>
        <v>0</v>
      </c>
      <c r="J4" s="15">
        <f>'c+2'!G6</f>
        <v>0</v>
      </c>
      <c r="K4" s="15">
        <f>'c+3'!G6</f>
        <v>0</v>
      </c>
      <c r="L4" s="15">
        <f>'c+4'!G6</f>
        <v>0</v>
      </c>
      <c r="N4" s="15"/>
    </row>
    <row r="5" spans="1:16" ht="16" x14ac:dyDescent="0.2">
      <c r="A5" s="19" t="s">
        <v>6</v>
      </c>
      <c r="B5" s="15">
        <f>s!G7</f>
        <v>9.9183485117542993</v>
      </c>
      <c r="C5" s="15">
        <f>'c'!G7</f>
        <v>19.936529799428328</v>
      </c>
      <c r="D5" s="15">
        <f>'pens s'!G7</f>
        <v>6.3731372282608696</v>
      </c>
      <c r="E5" s="15">
        <f>'pens c'!G7</f>
        <v>12.881048704013377</v>
      </c>
      <c r="F5" s="15">
        <f>'lp+1'!G7</f>
        <v>20.385364192929501</v>
      </c>
      <c r="G5" s="15">
        <f>'lp+2'!G7</f>
        <v>30.341876504588615</v>
      </c>
      <c r="H5" s="15">
        <f>'lp+3'!G7</f>
        <v>43.094023535737428</v>
      </c>
      <c r="I5" s="15">
        <f>'c+1'!G7</f>
        <v>31.250422284408497</v>
      </c>
      <c r="J5" s="15">
        <f>'c+2'!G7</f>
        <v>41.206934596067605</v>
      </c>
      <c r="K5" s="15">
        <f>'c+3'!G7</f>
        <v>53.959081627216413</v>
      </c>
      <c r="L5" s="15">
        <f>'c+4'!G7</f>
        <v>62.226488028057148</v>
      </c>
      <c r="N5" s="15"/>
    </row>
    <row r="6" spans="1:16" ht="16" x14ac:dyDescent="0.2">
      <c r="A6" s="19" t="s">
        <v>7</v>
      </c>
      <c r="B6" s="15">
        <f>s!G8</f>
        <v>5.7049845847456009</v>
      </c>
      <c r="C6" s="15">
        <f>'c'!G8</f>
        <v>6.7295532448631779</v>
      </c>
      <c r="D6" s="15">
        <f>'pens s'!G8</f>
        <v>5.7049845847456009</v>
      </c>
      <c r="E6" s="15">
        <f>'pens c'!G8</f>
        <v>6.7295532448631779</v>
      </c>
      <c r="F6" s="15">
        <f>'lp+1'!G8</f>
        <v>8.9362197815616646</v>
      </c>
      <c r="G6" s="15">
        <f>'lp+2'!G8</f>
        <v>9.396350339419854</v>
      </c>
      <c r="H6" s="15">
        <f>'lp+3'!G8</f>
        <v>9.9775678861880905</v>
      </c>
      <c r="I6" s="15">
        <f>'c+1'!G8</f>
        <v>8.9362197815616646</v>
      </c>
      <c r="J6" s="15">
        <f>'c+2'!G8</f>
        <v>9.396350339419854</v>
      </c>
      <c r="K6" s="15">
        <f>'c+3'!G8</f>
        <v>9.9775678861880905</v>
      </c>
      <c r="L6" s="15">
        <f>'c+4'!G8</f>
        <v>9.9775678861880905</v>
      </c>
      <c r="N6" s="15"/>
    </row>
    <row r="7" spans="1:16" ht="16" x14ac:dyDescent="0.2">
      <c r="A7" s="19" t="s">
        <v>8</v>
      </c>
      <c r="B7" s="15">
        <f>s!G9</f>
        <v>14.466070547945206</v>
      </c>
      <c r="C7" s="15">
        <f>'c'!G9</f>
        <v>19.288094063926941</v>
      </c>
      <c r="D7" s="15">
        <f>'pens s'!G9</f>
        <v>14.466070547945206</v>
      </c>
      <c r="E7" s="15">
        <f>'pens c'!G9</f>
        <v>19.288094063926941</v>
      </c>
      <c r="F7" s="15">
        <f>'lp+1'!G9</f>
        <v>16.877082305936074</v>
      </c>
      <c r="G7" s="15">
        <f>'lp+2'!G9</f>
        <v>16.877082305936074</v>
      </c>
      <c r="H7" s="15">
        <f>'lp+3'!G9</f>
        <v>16.877082305936074</v>
      </c>
      <c r="I7" s="15">
        <f>'c+1'!G9</f>
        <v>22.502776407914766</v>
      </c>
      <c r="J7" s="15">
        <f>'c+2'!G9</f>
        <v>22.502776407914766</v>
      </c>
      <c r="K7" s="15">
        <f>'c+3'!G9</f>
        <v>22.502776407914766</v>
      </c>
      <c r="L7" s="15">
        <f>'c+4'!G9</f>
        <v>22.502776407914766</v>
      </c>
      <c r="N7" s="15"/>
    </row>
    <row r="8" spans="1:16" ht="16" x14ac:dyDescent="0.2">
      <c r="A8" s="19" t="s">
        <v>9</v>
      </c>
      <c r="B8" s="15">
        <f>s!G10</f>
        <v>1.912273156899811</v>
      </c>
      <c r="C8" s="15">
        <f>'c'!G10</f>
        <v>1.7622022684310019</v>
      </c>
      <c r="D8" s="15">
        <f>'pens s'!G10</f>
        <v>1.7231427221172022</v>
      </c>
      <c r="E8" s="15">
        <f>'pens c'!G10</f>
        <v>1.7622022684310019</v>
      </c>
      <c r="F8" s="15">
        <f>'lp+1'!G10</f>
        <v>2.2922273090833891</v>
      </c>
      <c r="G8" s="15">
        <f>'lp+2'!G10</f>
        <v>2.7372174262494</v>
      </c>
      <c r="H8" s="15">
        <f>'lp+3'!G10</f>
        <v>2.8460092624744928</v>
      </c>
      <c r="I8" s="15">
        <f>'c+1'!G10</f>
        <v>1.7895979056039137</v>
      </c>
      <c r="J8" s="15">
        <f>'c+2'!G10</f>
        <v>2.319100931319571</v>
      </c>
      <c r="K8" s="15">
        <f>'c+3'!G10</f>
        <v>2.748893551772706</v>
      </c>
      <c r="L8" s="15">
        <f>'c+4'!G10</f>
        <v>2.8311824364131506</v>
      </c>
      <c r="N8" s="15"/>
    </row>
    <row r="9" spans="1:16" ht="16" x14ac:dyDescent="0.2">
      <c r="A9" s="19" t="s">
        <v>10</v>
      </c>
      <c r="B9" s="15">
        <f>s!G11</f>
        <v>12.475373869250014</v>
      </c>
      <c r="C9" s="15">
        <f>'c'!G11</f>
        <v>13.790226149996792</v>
      </c>
      <c r="D9" s="15">
        <f>'pens s'!G11</f>
        <v>13.340660726887791</v>
      </c>
      <c r="E9" s="15">
        <f>'pens c'!G11</f>
        <v>14.721335568101621</v>
      </c>
      <c r="F9" s="15">
        <f>'lp+1'!G11</f>
        <v>20.262374311309991</v>
      </c>
      <c r="G9" s="15">
        <f>'lp+2'!G11</f>
        <v>23.327444130990383</v>
      </c>
      <c r="H9" s="15">
        <f>'lp+3'!G11</f>
        <v>30.77412382712664</v>
      </c>
      <c r="I9" s="15">
        <f>'c+1'!G11</f>
        <v>21.620056244859693</v>
      </c>
      <c r="J9" s="15">
        <f>'c+2'!G11</f>
        <v>24.541129495830269</v>
      </c>
      <c r="K9" s="15">
        <f>'c+3'!G11</f>
        <v>32.707792035515617</v>
      </c>
      <c r="L9" s="15">
        <f>'c+4'!G11</f>
        <v>34.579747428743239</v>
      </c>
      <c r="N9" s="15"/>
    </row>
    <row r="10" spans="1:16" ht="16" x14ac:dyDescent="0.2">
      <c r="A10" s="19" t="s">
        <v>11</v>
      </c>
      <c r="B10" s="15">
        <f>s!G12</f>
        <v>2.5939521014205251</v>
      </c>
      <c r="C10" s="15">
        <f>'c'!G12</f>
        <v>5.00884570205438</v>
      </c>
      <c r="D10" s="15">
        <f>'pens s'!G12</f>
        <v>3.2282809995844963</v>
      </c>
      <c r="E10" s="15">
        <f>'pens c'!G12</f>
        <v>4.0891559328070279</v>
      </c>
      <c r="F10" s="15">
        <f>'lp+1'!G12</f>
        <v>3.7017958967687012</v>
      </c>
      <c r="G10" s="15">
        <f>'lp+2'!G12</f>
        <v>3.1211220306089049</v>
      </c>
      <c r="H10" s="15">
        <f>'lp+3'!G12</f>
        <v>1.5864839557580148</v>
      </c>
      <c r="I10" s="15">
        <f>'c+1'!G12</f>
        <v>9.0004449254768417</v>
      </c>
      <c r="J10" s="15">
        <f>'c+2'!G12</f>
        <v>9.9751474865307834</v>
      </c>
      <c r="K10" s="15">
        <f>'c+3'!G12</f>
        <v>9.8610865485351109</v>
      </c>
      <c r="L10" s="15">
        <f>'c+4'!G12</f>
        <v>5.5682476094251889</v>
      </c>
      <c r="N10" s="15"/>
    </row>
    <row r="11" spans="1:16" ht="16" x14ac:dyDescent="0.2">
      <c r="A11" s="19" t="s">
        <v>12</v>
      </c>
      <c r="B11" s="15">
        <f>s!G13</f>
        <v>11.743062116456422</v>
      </c>
      <c r="C11" s="15">
        <f>'c'!G13</f>
        <v>13.231702350373462</v>
      </c>
      <c r="D11" s="15">
        <f>'pens s'!G13</f>
        <v>11.846881338787965</v>
      </c>
      <c r="E11" s="15">
        <f>'pens c'!G13</f>
        <v>13.788528519693994</v>
      </c>
      <c r="F11" s="15">
        <f>'lp+1'!G13</f>
        <v>22.937167385425987</v>
      </c>
      <c r="G11" s="15">
        <f>'lp+2'!G13</f>
        <v>24.726224060900488</v>
      </c>
      <c r="H11" s="15">
        <f>'lp+3'!G13</f>
        <v>28.083497653929324</v>
      </c>
      <c r="I11" s="15">
        <f>'c+1'!G13</f>
        <v>25.366509421747352</v>
      </c>
      <c r="J11" s="15">
        <f>'c+2'!G13</f>
        <v>27.255262328806243</v>
      </c>
      <c r="K11" s="15">
        <f>'c+3'!G13</f>
        <v>30.512839690250694</v>
      </c>
      <c r="L11" s="15">
        <f>'c+4'!G13</f>
        <v>34.102305826226576</v>
      </c>
      <c r="N11" s="15"/>
    </row>
    <row r="12" spans="1:16" ht="16" x14ac:dyDescent="0.2">
      <c r="A12" s="19" t="s">
        <v>13</v>
      </c>
      <c r="B12" s="15">
        <f>s!G14</f>
        <v>3.8490098569381788</v>
      </c>
      <c r="C12" s="15">
        <f>'c'!G14</f>
        <v>6.5947709240633925</v>
      </c>
      <c r="D12" s="15">
        <f>'pens s'!G14</f>
        <v>5.3210841634576465</v>
      </c>
      <c r="E12" s="15">
        <f>'pens c'!G14</f>
        <v>8.7849351180116209</v>
      </c>
      <c r="F12" s="15">
        <f>'lp+1'!G14</f>
        <v>7.494218126542437</v>
      </c>
      <c r="G12" s="15">
        <f>'lp+2'!G14</f>
        <v>7.494218126542437</v>
      </c>
      <c r="H12" s="15">
        <f>'lp+3'!G14</f>
        <v>9.3366659966379348</v>
      </c>
      <c r="I12" s="15">
        <f>'c+1'!G14</f>
        <v>8.263951903382333</v>
      </c>
      <c r="J12" s="15">
        <f>'c+2'!G14</f>
        <v>8.263951903382333</v>
      </c>
      <c r="K12" s="15">
        <f>'c+3'!G14</f>
        <v>10.106399773477831</v>
      </c>
      <c r="L12" s="15">
        <f>'c+4'!G14</f>
        <v>10.106399773477831</v>
      </c>
      <c r="N12" s="15"/>
    </row>
    <row r="13" spans="1:16" ht="16" x14ac:dyDescent="0.2">
      <c r="A13" s="19" t="s">
        <v>14</v>
      </c>
      <c r="B13" s="15">
        <f>s!G15</f>
        <v>0</v>
      </c>
      <c r="C13" s="15">
        <f>'c'!G15</f>
        <v>0</v>
      </c>
      <c r="D13" s="15">
        <f>'pens s'!G15</f>
        <v>0</v>
      </c>
      <c r="E13" s="15">
        <f>'pens c'!G15</f>
        <v>0</v>
      </c>
      <c r="F13" s="15">
        <f>'lp+1'!G15</f>
        <v>158.61276614541623</v>
      </c>
      <c r="G13" s="15">
        <f>'lp+2'!G15</f>
        <v>156.57213519009483</v>
      </c>
      <c r="H13" s="15">
        <f>'lp+3'!G15</f>
        <v>156.57213519009483</v>
      </c>
      <c r="I13" s="15">
        <f>'c+1'!G15</f>
        <v>158.61276614541623</v>
      </c>
      <c r="J13" s="15">
        <f>'c+2'!G15</f>
        <v>156.57213519009483</v>
      </c>
      <c r="K13" s="15">
        <f>'c+3'!G15</f>
        <v>156.57213519009483</v>
      </c>
      <c r="L13" s="15">
        <f>'c+4'!G15</f>
        <v>252.76254047544782</v>
      </c>
    </row>
    <row r="14" spans="1:16" ht="16" x14ac:dyDescent="0.2">
      <c r="A14" s="19" t="s">
        <v>15</v>
      </c>
      <c r="B14" s="15">
        <f>s!G16</f>
        <v>11.941958750309373</v>
      </c>
      <c r="C14" s="15">
        <f>'c'!G16</f>
        <v>22.271190377854381</v>
      </c>
      <c r="D14" s="15">
        <f>'pens s'!G16</f>
        <v>11.173024237267931</v>
      </c>
      <c r="E14" s="15">
        <f>'pens c'!G16</f>
        <v>20.828178025047301</v>
      </c>
      <c r="F14" s="15">
        <f>'lp+1'!G16</f>
        <v>28.824790692410648</v>
      </c>
      <c r="G14" s="15">
        <f>'lp+2'!G16</f>
        <v>31.742452268052816</v>
      </c>
      <c r="H14" s="15">
        <f>'lp+3'!G16</f>
        <v>44.89257669574291</v>
      </c>
      <c r="I14" s="15">
        <f>'c+1'!G16</f>
        <v>39.368957524421894</v>
      </c>
      <c r="J14" s="15">
        <f>'c+2'!G16</f>
        <v>42.286619100064058</v>
      </c>
      <c r="K14" s="15">
        <f>'c+3'!G16</f>
        <v>55.436743527754153</v>
      </c>
      <c r="L14" s="15">
        <f>'c+4'!G16</f>
        <v>69.592742421092353</v>
      </c>
    </row>
    <row r="15" spans="1:16" ht="16" x14ac:dyDescent="0.2">
      <c r="A15" s="19" t="s">
        <v>16</v>
      </c>
      <c r="B15" s="15">
        <f>s!G17</f>
        <v>0</v>
      </c>
      <c r="C15" s="15">
        <f>'c'!G17</f>
        <v>0</v>
      </c>
      <c r="D15" s="15">
        <f>'pens s'!G17</f>
        <v>0</v>
      </c>
      <c r="E15" s="15">
        <f>'pens c'!G17</f>
        <v>0</v>
      </c>
      <c r="F15" s="15">
        <f>'lp+1'!G17</f>
        <v>46.869207848760077</v>
      </c>
      <c r="G15" s="15">
        <f>'lp+2'!G17</f>
        <v>55.066480719493526</v>
      </c>
      <c r="H15" s="15">
        <f>'lp+3'!G17</f>
        <v>59.158417834115625</v>
      </c>
      <c r="I15" s="15">
        <f>'c+1'!G17</f>
        <v>51.114740292997432</v>
      </c>
      <c r="J15" s="15">
        <f>'c+2'!G17</f>
        <v>59.312013163730896</v>
      </c>
      <c r="K15" s="15">
        <f>'c+3'!G17</f>
        <v>64.880807678375433</v>
      </c>
      <c r="L15" s="15">
        <f>'c+4'!G17</f>
        <v>70.854036483999977</v>
      </c>
    </row>
    <row r="16" spans="1:16" ht="16" x14ac:dyDescent="0.2">
      <c r="A16" s="19" t="s">
        <v>17</v>
      </c>
      <c r="B16" s="15">
        <f>s!G18</f>
        <v>22.855506233394063</v>
      </c>
      <c r="C16" s="15">
        <f>'c'!G18</f>
        <v>28.453583626604797</v>
      </c>
      <c r="D16" s="15">
        <f>'pens s'!G18</f>
        <v>13.79148936170213</v>
      </c>
      <c r="E16" s="15">
        <f>'pens c'!G18</f>
        <v>13.79148936170213</v>
      </c>
      <c r="F16" s="15">
        <f>'lp+1'!G18</f>
        <v>1.1501076480782368</v>
      </c>
      <c r="G16" s="15">
        <f>'lp+2'!G18</f>
        <v>1.3065976195304352</v>
      </c>
      <c r="H16" s="15">
        <f>'lp+3'!G18</f>
        <v>7.5710319335562515</v>
      </c>
      <c r="I16" s="15">
        <f>'c+1'!G18</f>
        <v>13.899812210692842</v>
      </c>
      <c r="J16" s="15">
        <f>'c+2'!G18</f>
        <v>14.056302182145041</v>
      </c>
      <c r="K16" s="15">
        <f>'c+3'!G18</f>
        <v>20.320736496170856</v>
      </c>
      <c r="L16" s="15">
        <f>'c+4'!G18</f>
        <v>20.320736496170856</v>
      </c>
    </row>
    <row r="17" spans="1:12" ht="16" x14ac:dyDescent="0.2">
      <c r="A17" s="19" t="s">
        <v>18</v>
      </c>
      <c r="B17" s="15">
        <f>s!G19</f>
        <v>47.810242413248858</v>
      </c>
      <c r="C17" s="15">
        <f>'c'!G19</f>
        <v>74.728557926765603</v>
      </c>
      <c r="D17" s="15">
        <f>'pens s'!G19</f>
        <v>33.109271432708859</v>
      </c>
      <c r="E17" s="15">
        <f>'pens c'!G19</f>
        <v>52.911923083491558</v>
      </c>
      <c r="F17" s="15">
        <f>'lp+1'!G19</f>
        <v>44.349921462600761</v>
      </c>
      <c r="G17" s="15">
        <f>'lp+2'!G19</f>
        <v>82.139054729956186</v>
      </c>
      <c r="H17" s="15">
        <f>'lp+3'!G19</f>
        <v>99.606525643837202</v>
      </c>
      <c r="I17" s="15">
        <f>'c+1'!G19</f>
        <v>61.859095380100726</v>
      </c>
      <c r="J17" s="15">
        <f>'c+2'!G19</f>
        <v>99.64822864745615</v>
      </c>
      <c r="K17" s="15">
        <f>'c+3'!G19</f>
        <v>117.11569956133715</v>
      </c>
      <c r="L17" s="15">
        <f>'c+4'!G19</f>
        <v>127.50134301916323</v>
      </c>
    </row>
    <row r="18" spans="1:12" ht="16" x14ac:dyDescent="0.2">
      <c r="A18" s="19" t="s">
        <v>19</v>
      </c>
      <c r="B18" s="15">
        <f>s!G20</f>
        <v>73.216306506815513</v>
      </c>
      <c r="C18" s="15">
        <f>'c'!G20</f>
        <v>81.380881137383867</v>
      </c>
      <c r="D18" s="15">
        <f>'pens s'!G20</f>
        <v>73.216306506815513</v>
      </c>
      <c r="E18" s="15">
        <f>'pens c'!G20</f>
        <v>81.380881137383867</v>
      </c>
      <c r="F18" s="15">
        <f>'lp+1'!G20</f>
        <v>81.380881137383867</v>
      </c>
      <c r="G18" s="15">
        <f>'lp+2'!G20</f>
        <v>86.884658915228371</v>
      </c>
      <c r="H18" s="15">
        <f>'lp+3'!G20</f>
        <v>97.532465013327169</v>
      </c>
      <c r="I18" s="15">
        <f>'c+1'!G20</f>
        <v>81.380881137383867</v>
      </c>
      <c r="J18" s="15">
        <f>'c+2'!G20</f>
        <v>86.884658915228371</v>
      </c>
      <c r="K18" s="15">
        <f>'c+3'!G20</f>
        <v>97.532465013327169</v>
      </c>
      <c r="L18" s="15">
        <f>'c+4'!G20</f>
        <v>97.532465013327169</v>
      </c>
    </row>
    <row r="19" spans="1:12" ht="16" x14ac:dyDescent="0.2">
      <c r="A19" s="20" t="s">
        <v>20</v>
      </c>
      <c r="B19" s="15">
        <f>s!G21</f>
        <v>200.63660751626213</v>
      </c>
      <c r="C19" s="15">
        <f>'c'!G21</f>
        <v>314.52403042807606</v>
      </c>
      <c r="D19" s="15">
        <f>'pens s'!G21</f>
        <v>165.24473798061399</v>
      </c>
      <c r="E19" s="15">
        <f>'pens c'!G21</f>
        <v>241.24830633845971</v>
      </c>
      <c r="F19" s="15">
        <f>'lp+1'!G21</f>
        <v>284.57379212017076</v>
      </c>
      <c r="G19" s="15">
        <f>'lp+2'!G21</f>
        <v>375.15027359377387</v>
      </c>
      <c r="H19" s="15">
        <f>'lp+3'!G21</f>
        <v>475.02716463346292</v>
      </c>
      <c r="I19" s="15">
        <f>'c+1'!G21</f>
        <v>386.90382076279695</v>
      </c>
      <c r="J19" s="15">
        <f>'c+2'!G21</f>
        <v>471.15623213408986</v>
      </c>
      <c r="K19" s="15">
        <f>'c+3'!G21</f>
        <v>577.02067857903091</v>
      </c>
      <c r="L19" s="15">
        <f>'c+4'!G21</f>
        <v>628.70000166500449</v>
      </c>
    </row>
    <row r="20" spans="1:12" ht="16" x14ac:dyDescent="0.2">
      <c r="A20" s="19" t="s">
        <v>21</v>
      </c>
      <c r="B20" s="15">
        <f>s!G22</f>
        <v>273.85291402307763</v>
      </c>
      <c r="C20" s="15">
        <f>'c'!G22</f>
        <v>395.90491156545994</v>
      </c>
      <c r="D20" s="15">
        <f>'pens s'!G22</f>
        <v>238.46104448742949</v>
      </c>
      <c r="E20" s="15">
        <f>'pens c'!G22</f>
        <v>322.62918747584359</v>
      </c>
      <c r="F20" s="15">
        <f>'lp+1'!G22</f>
        <v>524.56743940297088</v>
      </c>
      <c r="G20" s="15">
        <f>'lp+2'!G22</f>
        <v>618.60706769909712</v>
      </c>
      <c r="H20" s="15">
        <f>'lp+3'!G22</f>
        <v>729.13176483688494</v>
      </c>
      <c r="I20" s="15">
        <f>'c+1'!G22</f>
        <v>626.89746804559707</v>
      </c>
      <c r="J20" s="15">
        <f>'c+2'!G22</f>
        <v>714.6130262394131</v>
      </c>
      <c r="K20" s="15">
        <f>'c+3'!G22</f>
        <v>831.12527878245294</v>
      </c>
      <c r="L20" s="15">
        <f>'c+4'!G22</f>
        <v>978.99500715377951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s!G25</f>
        <v>186.17053696831692</v>
      </c>
      <c r="C23" s="15">
        <f>'c'!G25</f>
        <v>295.2359363641491</v>
      </c>
      <c r="D23" s="15">
        <f>'pens s'!G25</f>
        <v>150.77866743266878</v>
      </c>
      <c r="E23" s="15">
        <f>'pens c'!G25</f>
        <v>221.96021227453278</v>
      </c>
      <c r="F23" s="15">
        <f>'lp+1'!G25</f>
        <v>267.69670981423468</v>
      </c>
      <c r="G23" s="15">
        <f>'lp+2'!G25</f>
        <v>358.27319128783779</v>
      </c>
      <c r="H23" s="15">
        <f>'lp+3'!G25</f>
        <v>458.15008232752683</v>
      </c>
      <c r="I23" s="15">
        <f>'c+1'!G25</f>
        <v>364.40104435488217</v>
      </c>
      <c r="J23" s="15">
        <f>'c+2'!G25</f>
        <v>448.65345572617514</v>
      </c>
      <c r="K23" s="15">
        <f>'c+3'!G25</f>
        <v>554.51790217111613</v>
      </c>
      <c r="L23" s="15">
        <f>'c+4'!G25</f>
        <v>606.19722525708971</v>
      </c>
    </row>
    <row r="24" spans="1:12" ht="32" x14ac:dyDescent="0.2">
      <c r="A24" s="19" t="s">
        <v>24</v>
      </c>
      <c r="B24" s="15">
        <f>s!G26</f>
        <v>180.46555238357132</v>
      </c>
      <c r="C24" s="15">
        <f>'c'!G26</f>
        <v>288.50638311928594</v>
      </c>
      <c r="D24" s="15">
        <f>'pens s'!G26</f>
        <v>145.07368284792318</v>
      </c>
      <c r="E24" s="15">
        <f>'pens c'!G26</f>
        <v>215.2306590296696</v>
      </c>
      <c r="F24" s="15">
        <f>'lp+1'!G26</f>
        <v>258.76049003267303</v>
      </c>
      <c r="G24" s="15">
        <f>'lp+2'!G26</f>
        <v>348.87684094841796</v>
      </c>
      <c r="H24" s="15">
        <f>'lp+3'!G26</f>
        <v>448.17251444133876</v>
      </c>
      <c r="I24" s="15">
        <f>'c+1'!G26</f>
        <v>355.46482457332053</v>
      </c>
      <c r="J24" s="15">
        <f>'c+2'!G26</f>
        <v>439.25710538675526</v>
      </c>
      <c r="K24" s="15">
        <f>'c+3'!G26</f>
        <v>544.54033428492801</v>
      </c>
      <c r="L24" s="15">
        <f>'c+4'!G26</f>
        <v>596.21965737090159</v>
      </c>
    </row>
    <row r="25" spans="1:12" ht="16" x14ac:dyDescent="0.2">
      <c r="A25" s="19" t="s">
        <v>25</v>
      </c>
      <c r="B25" s="15">
        <f>s!G27</f>
        <v>259.38684347513242</v>
      </c>
      <c r="C25" s="15">
        <f>'c'!G27</f>
        <v>376.61681750153298</v>
      </c>
      <c r="D25" s="15">
        <f>'pens s'!G27</f>
        <v>223.99497393948428</v>
      </c>
      <c r="E25" s="15">
        <f>'pens c'!G27</f>
        <v>303.34109341191663</v>
      </c>
      <c r="F25" s="15">
        <f>'lp+1'!G27</f>
        <v>349.07759095161856</v>
      </c>
      <c r="G25" s="15">
        <f>'lp+2'!G27</f>
        <v>445.15785020306623</v>
      </c>
      <c r="H25" s="15">
        <f>'lp+3'!G27</f>
        <v>555.68254734085406</v>
      </c>
      <c r="I25" s="15">
        <f>'c+1'!G27</f>
        <v>445.78192549226605</v>
      </c>
      <c r="J25" s="15">
        <f>'c+2'!G27</f>
        <v>535.53811464140347</v>
      </c>
      <c r="K25" s="15">
        <f>'c+3'!G27</f>
        <v>652.0503671844433</v>
      </c>
      <c r="L25" s="15">
        <f>'c+4'!G27</f>
        <v>703.72969027041688</v>
      </c>
    </row>
  </sheetData>
  <mergeCells count="1">
    <mergeCell ref="M1:P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616D7A-C4ED-4A2A-A285-F916FA5EED48}">
  <dimension ref="A1:P25"/>
  <sheetViews>
    <sheetView zoomScaleNormal="100" workbookViewId="0"/>
  </sheetViews>
  <sheetFormatPr baseColWidth="10" defaultColWidth="8.83203125" defaultRowHeight="15" x14ac:dyDescent="0.2"/>
  <cols>
    <col min="1" max="1" width="53.33203125" customWidth="1"/>
    <col min="4" max="5" width="10.5" customWidth="1"/>
  </cols>
  <sheetData>
    <row r="1" spans="1:16" ht="45" customHeight="1" x14ac:dyDescent="0.2">
      <c r="A1" s="16" t="s">
        <v>40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s!H4</f>
        <v>43.953111930861219</v>
      </c>
      <c r="C2" s="15">
        <f>'c'!H4</f>
        <v>78.94712036266445</v>
      </c>
      <c r="D2" s="15">
        <f>'pens s'!H4</f>
        <v>45.467373812215726</v>
      </c>
      <c r="E2" s="15">
        <f>'pens c'!H4</f>
        <v>73.65746050603768</v>
      </c>
      <c r="F2" s="15">
        <f>'lp+1'!H4</f>
        <v>54.448245665736216</v>
      </c>
      <c r="G2" s="15">
        <f>'lp+2'!H4</f>
        <v>81.14705736591317</v>
      </c>
      <c r="H2" s="15">
        <f>'lp+3'!H4</f>
        <v>115.91007757255724</v>
      </c>
      <c r="I2" s="15">
        <f>'c+1'!H4</f>
        <v>85.937878940156708</v>
      </c>
      <c r="J2" s="15">
        <f>'c+2'!H4</f>
        <v>104.62157430167666</v>
      </c>
      <c r="K2" s="15">
        <f>'c+3'!H4</f>
        <v>141.55932830082367</v>
      </c>
      <c r="L2" s="15">
        <f>'c+4'!H4</f>
        <v>153.34587602340903</v>
      </c>
      <c r="N2" s="15"/>
    </row>
    <row r="3" spans="1:16" ht="16" x14ac:dyDescent="0.2">
      <c r="A3" s="19" t="s">
        <v>4</v>
      </c>
      <c r="B3" s="15">
        <f>s!H5</f>
        <v>4.8203424657534244</v>
      </c>
      <c r="C3" s="15">
        <f>'c'!H5</f>
        <v>9.4406849315068477</v>
      </c>
      <c r="D3" s="15">
        <f>'pens s'!H5</f>
        <v>6.5774999999999997</v>
      </c>
      <c r="E3" s="15">
        <f>'pens c'!H5</f>
        <v>7.7</v>
      </c>
      <c r="F3" s="15">
        <f>'lp+1'!H5</f>
        <v>6.7836858365675203</v>
      </c>
      <c r="G3" s="15">
        <f>'lp+2'!H5</f>
        <v>6.7836858365675203</v>
      </c>
      <c r="H3" s="15">
        <f>'lp+3'!H5</f>
        <v>6.7836858365675203</v>
      </c>
      <c r="I3" s="15">
        <f>'c+1'!H5</f>
        <v>7.1113592784058657</v>
      </c>
      <c r="J3" s="15">
        <f>'c+2'!H5</f>
        <v>7.1113592784058657</v>
      </c>
      <c r="K3" s="15">
        <f>'c+3'!H5</f>
        <v>7.1113592784058657</v>
      </c>
      <c r="L3" s="15">
        <f>'c+4'!H5</f>
        <v>7.1113592784058657</v>
      </c>
      <c r="N3" s="15"/>
    </row>
    <row r="4" spans="1:16" ht="16" x14ac:dyDescent="0.2">
      <c r="A4" s="19" t="s">
        <v>5</v>
      </c>
      <c r="B4" s="15">
        <f>s!H6</f>
        <v>0</v>
      </c>
      <c r="C4" s="15">
        <f>'c'!H6</f>
        <v>0</v>
      </c>
      <c r="D4" s="15">
        <f>'pens s'!H6</f>
        <v>0</v>
      </c>
      <c r="E4" s="15">
        <f>'pens c'!H6</f>
        <v>0</v>
      </c>
      <c r="F4" s="15">
        <f>'lp+1'!H6</f>
        <v>0</v>
      </c>
      <c r="G4" s="15">
        <f>'lp+2'!H6</f>
        <v>0</v>
      </c>
      <c r="H4" s="15">
        <f>'lp+3'!H6</f>
        <v>0</v>
      </c>
      <c r="I4" s="15">
        <f>'c+1'!H6</f>
        <v>0</v>
      </c>
      <c r="J4" s="15">
        <f>'c+2'!H6</f>
        <v>0</v>
      </c>
      <c r="K4" s="15">
        <f>'c+3'!H6</f>
        <v>0</v>
      </c>
      <c r="L4" s="15">
        <f>'c+4'!H6</f>
        <v>0</v>
      </c>
      <c r="N4" s="15"/>
    </row>
    <row r="5" spans="1:16" ht="16" x14ac:dyDescent="0.2">
      <c r="A5" s="19" t="s">
        <v>6</v>
      </c>
      <c r="B5" s="15">
        <f>s!H7</f>
        <v>6.7560228310502275</v>
      </c>
      <c r="C5" s="15">
        <f>'c'!H7</f>
        <v>13.512045662100455</v>
      </c>
      <c r="D5" s="15">
        <f>'pens s'!H7</f>
        <v>5.7460091324200899</v>
      </c>
      <c r="E5" s="15">
        <f>'pens c'!H7</f>
        <v>11.49201826484018</v>
      </c>
      <c r="F5" s="15">
        <f>'lp+1'!H7</f>
        <v>22.109754296351504</v>
      </c>
      <c r="G5" s="15">
        <f>'lp+2'!H7</f>
        <v>32.908484148611599</v>
      </c>
      <c r="H5" s="15">
        <f>'lp+3'!H7</f>
        <v>46.739330384237817</v>
      </c>
      <c r="I5" s="15">
        <f>'c+1'!H7</f>
        <v>33.893883465920432</v>
      </c>
      <c r="J5" s="15">
        <f>'c+2'!H7</f>
        <v>44.69261331818052</v>
      </c>
      <c r="K5" s="15">
        <f>'c+3'!H7</f>
        <v>58.523459553806738</v>
      </c>
      <c r="L5" s="15">
        <f>'c+4'!H7</f>
        <v>67.490202676996645</v>
      </c>
      <c r="N5" s="15"/>
    </row>
    <row r="6" spans="1:16" ht="16" x14ac:dyDescent="0.2">
      <c r="A6" s="19" t="s">
        <v>7</v>
      </c>
      <c r="B6" s="15">
        <f>s!H8</f>
        <v>5.6260821920000001</v>
      </c>
      <c r="C6" s="15">
        <f>'c'!H8</f>
        <v>5.6260821920000001</v>
      </c>
      <c r="D6" s="15">
        <f>'pens s'!H8</f>
        <v>5.6260821917808217</v>
      </c>
      <c r="E6" s="15">
        <f>'pens c'!H8</f>
        <v>6.6392602739726021</v>
      </c>
      <c r="F6" s="15">
        <f>'lp+1'!H8</f>
        <v>9.1530112976439586</v>
      </c>
      <c r="G6" s="15">
        <f>'lp+2'!H8</f>
        <v>9.6243045622922914</v>
      </c>
      <c r="H6" s="15">
        <f>'lp+3'!H8</f>
        <v>10.219622370269134</v>
      </c>
      <c r="I6" s="15">
        <f>'c+1'!H8</f>
        <v>9.1530112976439586</v>
      </c>
      <c r="J6" s="15">
        <f>'c+2'!H8</f>
        <v>9.6243045622922914</v>
      </c>
      <c r="K6" s="15">
        <f>'c+3'!H8</f>
        <v>10.219622370269134</v>
      </c>
      <c r="L6" s="15">
        <f>'c+4'!H8</f>
        <v>10.219622370269134</v>
      </c>
      <c r="N6" s="15"/>
    </row>
    <row r="7" spans="1:16" ht="16" x14ac:dyDescent="0.2">
      <c r="A7" s="19" t="s">
        <v>8</v>
      </c>
      <c r="B7" s="15">
        <f>s!H9</f>
        <v>14.600605004041098</v>
      </c>
      <c r="C7" s="15">
        <f>'c'!H9</f>
        <v>19.467473338721465</v>
      </c>
      <c r="D7" s="15">
        <f>'pens s'!H9</f>
        <v>14.600605004041098</v>
      </c>
      <c r="E7" s="15">
        <f>'pens c'!H9</f>
        <v>19.467473338721465</v>
      </c>
      <c r="F7" s="15">
        <f>'lp+1'!H9</f>
        <v>17.034039171381281</v>
      </c>
      <c r="G7" s="15">
        <f>'lp+2'!H9</f>
        <v>17.034039171381281</v>
      </c>
      <c r="H7" s="15">
        <f>'lp+3'!H9</f>
        <v>17.034039171381281</v>
      </c>
      <c r="I7" s="15">
        <f>'c+1'!H9</f>
        <v>22.712052228508377</v>
      </c>
      <c r="J7" s="15">
        <f>'c+2'!H9</f>
        <v>22.712052228508377</v>
      </c>
      <c r="K7" s="15">
        <f>'c+3'!H9</f>
        <v>22.712052228508377</v>
      </c>
      <c r="L7" s="15">
        <f>'c+4'!H9</f>
        <v>22.712052228508377</v>
      </c>
      <c r="N7" s="15"/>
    </row>
    <row r="8" spans="1:16" ht="16" x14ac:dyDescent="0.2">
      <c r="A8" s="19" t="s">
        <v>9</v>
      </c>
      <c r="B8" s="15">
        <f>s!H10</f>
        <v>1.1552876712328768</v>
      </c>
      <c r="C8" s="15">
        <f>'c'!H10</f>
        <v>1.1125205479452054</v>
      </c>
      <c r="D8" s="15">
        <f>'pens s'!H10</f>
        <v>1.1598904109589039</v>
      </c>
      <c r="E8" s="15">
        <f>'pens c'!H10</f>
        <v>1.5603287671232875</v>
      </c>
      <c r="F8" s="15">
        <f>'lp+1'!H10</f>
        <v>2.2699333211082191</v>
      </c>
      <c r="G8" s="15">
        <f>'lp+2'!H10</f>
        <v>2.7105955061002014</v>
      </c>
      <c r="H8" s="15">
        <f>'lp+3'!H10</f>
        <v>2.8183292431223976</v>
      </c>
      <c r="I8" s="15">
        <f>'c+1'!H10</f>
        <v>1.7721924440993666</v>
      </c>
      <c r="J8" s="15">
        <f>'c+2'!H10</f>
        <v>2.2965455730131912</v>
      </c>
      <c r="K8" s="15">
        <f>'c+3'!H10</f>
        <v>2.7221580707209818</v>
      </c>
      <c r="L8" s="15">
        <f>'c+4'!H10</f>
        <v>2.803646621381723</v>
      </c>
      <c r="N8" s="15"/>
    </row>
    <row r="9" spans="1:16" ht="16" x14ac:dyDescent="0.2">
      <c r="A9" s="19" t="s">
        <v>10</v>
      </c>
      <c r="B9" s="15">
        <f>s!H11</f>
        <v>17.31780821917808</v>
      </c>
      <c r="C9" s="15">
        <f>'c'!H11</f>
        <v>20.654794520547945</v>
      </c>
      <c r="D9" s="15">
        <f>'pens s'!H11</f>
        <v>15.035616438356163</v>
      </c>
      <c r="E9" s="15">
        <f>'pens c'!H11</f>
        <v>18.621917808219177</v>
      </c>
      <c r="F9" s="15">
        <f>'lp+1'!H11</f>
        <v>21.177016546247245</v>
      </c>
      <c r="G9" s="15">
        <f>'lp+2'!H11</f>
        <v>24.380443414664342</v>
      </c>
      <c r="H9" s="15">
        <f>'lp+3'!H11</f>
        <v>32.163265739275005</v>
      </c>
      <c r="I9" s="15">
        <f>'c+1'!H11</f>
        <v>22.595984152391729</v>
      </c>
      <c r="J9" s="15">
        <f>'c+2'!H11</f>
        <v>25.648914456520775</v>
      </c>
      <c r="K9" s="15">
        <f>'c+3'!H11</f>
        <v>34.184219602571694</v>
      </c>
      <c r="L9" s="15">
        <f>'c+4'!H11</f>
        <v>36.140674938316366</v>
      </c>
      <c r="N9" s="15"/>
    </row>
    <row r="10" spans="1:16" ht="16" x14ac:dyDescent="0.2">
      <c r="A10" s="19" t="s">
        <v>11</v>
      </c>
      <c r="B10" s="15">
        <f>s!H12</f>
        <v>1.9178082191780821</v>
      </c>
      <c r="C10" s="15">
        <f>'c'!H12</f>
        <v>1.9178082191780821</v>
      </c>
      <c r="D10" s="15">
        <f>'pens s'!H12</f>
        <v>1.9178082191780821</v>
      </c>
      <c r="E10" s="15">
        <f>'pens c'!H12</f>
        <v>1.9178082191780821</v>
      </c>
      <c r="F10" s="15">
        <f>'lp+1'!H12</f>
        <v>3.5556451040800909</v>
      </c>
      <c r="G10" s="15">
        <f>'lp+2'!H12</f>
        <v>2.9978968524596845</v>
      </c>
      <c r="H10" s="15">
        <f>'lp+3'!H12</f>
        <v>1.5238479017486104</v>
      </c>
      <c r="I10" s="15">
        <f>'c+1'!H12</f>
        <v>8.6450979001162978</v>
      </c>
      <c r="J10" s="15">
        <f>'c+2'!H12</f>
        <v>9.5813181796219791</v>
      </c>
      <c r="K10" s="15">
        <f>'c+3'!H12</f>
        <v>9.4717604873394006</v>
      </c>
      <c r="L10" s="15">
        <f>'c+4'!H12</f>
        <v>5.3484073414313968</v>
      </c>
      <c r="N10" s="15"/>
    </row>
    <row r="11" spans="1:16" ht="16" x14ac:dyDescent="0.2">
      <c r="A11" s="19" t="s">
        <v>12</v>
      </c>
      <c r="B11" s="15">
        <f>s!H13</f>
        <v>11.91</v>
      </c>
      <c r="C11" s="15">
        <f>'c'!H13</f>
        <v>12.87</v>
      </c>
      <c r="D11" s="15">
        <f>'pens s'!H13</f>
        <v>14.367000510341121</v>
      </c>
      <c r="E11" s="15">
        <f>'pens c'!H13</f>
        <v>15.722912002609258</v>
      </c>
      <c r="F11" s="15">
        <f>'lp+1'!H13</f>
        <v>23.642552172464537</v>
      </c>
      <c r="G11" s="15">
        <f>'lp+2'!H13</f>
        <v>25.486627558001352</v>
      </c>
      <c r="H11" s="15">
        <f>'lp+3'!H13</f>
        <v>28.947147104580385</v>
      </c>
      <c r="I11" s="15">
        <f>'c+1'!H13</f>
        <v>26.146603560910314</v>
      </c>
      <c r="J11" s="15">
        <f>'c+2'!H13</f>
        <v>28.093441127889363</v>
      </c>
      <c r="K11" s="15">
        <f>'c+3'!H13</f>
        <v>31.451198493026165</v>
      </c>
      <c r="L11" s="15">
        <f>'c+4'!H13</f>
        <v>35.151051180373528</v>
      </c>
      <c r="N11" s="15"/>
    </row>
    <row r="12" spans="1:16" ht="16" x14ac:dyDescent="0.2">
      <c r="A12" s="19" t="s">
        <v>13</v>
      </c>
      <c r="B12" s="15">
        <f>s!H14</f>
        <v>2.7892602739726033</v>
      </c>
      <c r="C12" s="15">
        <f>'c'!H14</f>
        <v>5.0906301369863023</v>
      </c>
      <c r="D12" s="15">
        <f>'pens s'!H14</f>
        <v>7.9711397260273973</v>
      </c>
      <c r="E12" s="15">
        <f>'pens c'!H14</f>
        <v>8.0440164383561648</v>
      </c>
      <c r="F12" s="15">
        <f>'lp+1'!H14</f>
        <v>8.2446946977013535</v>
      </c>
      <c r="G12" s="15">
        <f>'lp+2'!H14</f>
        <v>8.2446946977013535</v>
      </c>
      <c r="H12" s="15">
        <f>'lp+3'!H14</f>
        <v>10.150986052900038</v>
      </c>
      <c r="I12" s="15">
        <f>'c+1'!H14</f>
        <v>8.8230327393330441</v>
      </c>
      <c r="J12" s="15">
        <f>'c+2'!H14</f>
        <v>8.8230327393330441</v>
      </c>
      <c r="K12" s="15">
        <f>'c+3'!H14</f>
        <v>10.729324094531728</v>
      </c>
      <c r="L12" s="15">
        <f>'c+4'!H14</f>
        <v>10.729324094531728</v>
      </c>
      <c r="N12" s="15"/>
    </row>
    <row r="13" spans="1:16" ht="16" x14ac:dyDescent="0.2">
      <c r="A13" s="19" t="s">
        <v>14</v>
      </c>
      <c r="B13" s="15">
        <f>s!H15</f>
        <v>0</v>
      </c>
      <c r="C13" s="15">
        <f>'c'!H15</f>
        <v>0</v>
      </c>
      <c r="D13" s="15">
        <f>'pens s'!H15</f>
        <v>0</v>
      </c>
      <c r="E13" s="15">
        <f>'pens c'!H15</f>
        <v>0</v>
      </c>
      <c r="F13" s="15">
        <f>'lp+1'!H15</f>
        <v>163.84698742821493</v>
      </c>
      <c r="G13" s="15">
        <f>'lp+2'!H15</f>
        <v>161.73901565136791</v>
      </c>
      <c r="H13" s="15">
        <f>'lp+3'!H15</f>
        <v>161.73901565136791</v>
      </c>
      <c r="I13" s="15">
        <f>'c+1'!H15</f>
        <v>163.84698742821493</v>
      </c>
      <c r="J13" s="15">
        <f>'c+2'!H15</f>
        <v>161.73901565136791</v>
      </c>
      <c r="K13" s="15">
        <f>'c+3'!H15</f>
        <v>161.73901565136791</v>
      </c>
      <c r="L13" s="15">
        <f>'c+4'!H15</f>
        <v>261.10370431113756</v>
      </c>
    </row>
    <row r="14" spans="1:16" ht="16" x14ac:dyDescent="0.2">
      <c r="A14" s="19" t="s">
        <v>15</v>
      </c>
      <c r="B14" s="15">
        <f>s!H16</f>
        <v>13.563997640791477</v>
      </c>
      <c r="C14" s="15">
        <f>'c'!H16</f>
        <v>24.780497681498005</v>
      </c>
      <c r="D14" s="15">
        <f>'pens s'!H16</f>
        <v>15.992714916286147</v>
      </c>
      <c r="E14" s="15">
        <f>'pens c'!H16</f>
        <v>32.030180821917803</v>
      </c>
      <c r="F14" s="15">
        <f>'lp+1'!H16</f>
        <v>29.930134738003723</v>
      </c>
      <c r="G14" s="15">
        <f>'lp+2'!H16</f>
        <v>32.896961328517186</v>
      </c>
      <c r="H14" s="15">
        <f>'lp+3'!H16</f>
        <v>45.629099454436904</v>
      </c>
      <c r="I14" s="15">
        <f>'c+1'!H16</f>
        <v>41.225723344911557</v>
      </c>
      <c r="J14" s="15">
        <f>'c+2'!H16</f>
        <v>44.192549935425014</v>
      </c>
      <c r="K14" s="15">
        <f>'c+3'!H16</f>
        <v>57.274927047889101</v>
      </c>
      <c r="L14" s="15">
        <f>'c+4'!H16</f>
        <v>71.758066860815916</v>
      </c>
    </row>
    <row r="15" spans="1:16" ht="16" x14ac:dyDescent="0.2">
      <c r="A15" s="19" t="s">
        <v>16</v>
      </c>
      <c r="B15" s="15">
        <f>s!H17</f>
        <v>0</v>
      </c>
      <c r="C15" s="15">
        <f>'c'!H17</f>
        <v>0</v>
      </c>
      <c r="D15" s="15">
        <f>'pens s'!H17</f>
        <v>0</v>
      </c>
      <c r="E15" s="15">
        <f>'pens c'!H17</f>
        <v>0</v>
      </c>
      <c r="F15" s="15">
        <f>'lp+1'!H17</f>
        <v>46.520161203630714</v>
      </c>
      <c r="G15" s="15">
        <f>'lp+2'!H17</f>
        <v>54.656386944999994</v>
      </c>
      <c r="H15" s="15">
        <f>'lp+3'!H17</f>
        <v>58.71785038644741</v>
      </c>
      <c r="I15" s="15">
        <f>'c+1'!H17</f>
        <v>50.734076112081446</v>
      </c>
      <c r="J15" s="15">
        <f>'c+2'!H17</f>
        <v>58.870301853450741</v>
      </c>
      <c r="K15" s="15">
        <f>'c+3'!H17</f>
        <v>64.397624170634117</v>
      </c>
      <c r="L15" s="15">
        <f>'c+4'!H17</f>
        <v>70.32636885606783</v>
      </c>
    </row>
    <row r="16" spans="1:16" ht="16" x14ac:dyDescent="0.2">
      <c r="A16" s="19" t="s">
        <v>17</v>
      </c>
      <c r="B16" s="15">
        <f>s!H18</f>
        <v>26.450783561643835</v>
      </c>
      <c r="C16" s="15">
        <f>'c'!H18</f>
        <v>52.891019178082189</v>
      </c>
      <c r="D16" s="15">
        <f>'pens s'!H18</f>
        <v>10.531194520547945</v>
      </c>
      <c r="E16" s="15">
        <f>'pens c'!H18</f>
        <v>11.05184109589041</v>
      </c>
      <c r="F16" s="15">
        <f>'lp+1'!H18</f>
        <v>1.2363391070362779</v>
      </c>
      <c r="G16" s="15">
        <f>'lp+2'!H18</f>
        <v>1.4045622050120445</v>
      </c>
      <c r="H16" s="15">
        <f>'lp+3'!H18</f>
        <v>8.1386841272786103</v>
      </c>
      <c r="I16" s="15">
        <f>'c+1'!H18</f>
        <v>14.94197647085895</v>
      </c>
      <c r="J16" s="15">
        <f>'c+2'!H18</f>
        <v>15.110199568834718</v>
      </c>
      <c r="K16" s="15">
        <f>'c+3'!H18</f>
        <v>21.844321491101283</v>
      </c>
      <c r="L16" s="15">
        <f>'c+4'!H18</f>
        <v>21.844321491101283</v>
      </c>
    </row>
    <row r="17" spans="1:12" ht="16" x14ac:dyDescent="0.2">
      <c r="A17" s="19" t="s">
        <v>18</v>
      </c>
      <c r="B17" s="15">
        <f>s!H19</f>
        <v>44.425704109589041</v>
      </c>
      <c r="C17" s="15">
        <f>'c'!H19</f>
        <v>73.839304109589037</v>
      </c>
      <c r="D17" s="15">
        <f>'pens s'!H19</f>
        <v>37.164071232876708</v>
      </c>
      <c r="E17" s="15">
        <f>'pens c'!H19</f>
        <v>54.851057534246578</v>
      </c>
      <c r="F17" s="15">
        <f>'lp+1'!H19</f>
        <v>44.928025878744918</v>
      </c>
      <c r="G17" s="15">
        <f>'lp+2'!H19</f>
        <v>83.084032092726673</v>
      </c>
      <c r="H17" s="15">
        <f>'lp+3'!H19</f>
        <v>100.72108462889435</v>
      </c>
      <c r="I17" s="15">
        <f>'c+1'!H19</f>
        <v>62.754722841764412</v>
      </c>
      <c r="J17" s="15">
        <f>'c+2'!H19</f>
        <v>100.91072905574617</v>
      </c>
      <c r="K17" s="15">
        <f>'c+3'!H19</f>
        <v>118.54778159191382</v>
      </c>
      <c r="L17" s="15">
        <f>'c+4'!H19</f>
        <v>129.03425328496365</v>
      </c>
    </row>
    <row r="18" spans="1:12" ht="16" x14ac:dyDescent="0.2">
      <c r="A18" s="19" t="s">
        <v>19</v>
      </c>
      <c r="B18" s="15">
        <f>s!H20</f>
        <v>84.06</v>
      </c>
      <c r="C18" s="15">
        <f>'c'!H20</f>
        <v>92.78</v>
      </c>
      <c r="D18" s="15">
        <f>'pens s'!H20</f>
        <v>77.622424498159972</v>
      </c>
      <c r="E18" s="15">
        <f>'pens c'!H20</f>
        <v>85.177454632839996</v>
      </c>
      <c r="F18" s="15">
        <f>'lp+1'!H20</f>
        <v>85.177454632839996</v>
      </c>
      <c r="G18" s="15">
        <f>'lp+2'!H20</f>
        <v>91.326126659239975</v>
      </c>
      <c r="H18" s="15">
        <f>'lp+3'!H20</f>
        <v>102.75593409181998</v>
      </c>
      <c r="I18" s="15">
        <f>'c+1'!H20</f>
        <v>85.177454632839996</v>
      </c>
      <c r="J18" s="15">
        <f>'c+2'!H20</f>
        <v>91.326126659239975</v>
      </c>
      <c r="K18" s="15">
        <f>'c+3'!H20</f>
        <v>102.75593409181998</v>
      </c>
      <c r="L18" s="15">
        <f>'c+4'!H20</f>
        <v>102.75593409181998</v>
      </c>
    </row>
    <row r="19" spans="1:12" ht="16" x14ac:dyDescent="0.2">
      <c r="A19" s="20" t="s">
        <v>20</v>
      </c>
      <c r="B19" s="15">
        <f>s!H21</f>
        <v>195.28681411929199</v>
      </c>
      <c r="C19" s="15">
        <f>'c'!H21</f>
        <v>320.14998088082007</v>
      </c>
      <c r="D19" s="15">
        <f>'pens s'!H21</f>
        <v>182.15700611503027</v>
      </c>
      <c r="E19" s="15">
        <f>'pens c'!H21</f>
        <v>262.75627507111267</v>
      </c>
      <c r="F19" s="15">
        <f>'lp+1'!H21</f>
        <v>291.03323903669758</v>
      </c>
      <c r="G19" s="15">
        <f>'lp+2'!H21</f>
        <v>383.35977168494867</v>
      </c>
      <c r="H19" s="15">
        <f>'lp+3'!H21</f>
        <v>485.49704997369668</v>
      </c>
      <c r="I19" s="15">
        <f>'c+1'!H21</f>
        <v>396.44759477710232</v>
      </c>
      <c r="J19" s="15">
        <f>'c+2'!H21</f>
        <v>482.28893617889855</v>
      </c>
      <c r="K19" s="15">
        <f>'c+3'!H21</f>
        <v>590.74913678154201</v>
      </c>
      <c r="L19" s="15">
        <f>'c+4'!H21</f>
        <v>644.01522724657229</v>
      </c>
    </row>
    <row r="20" spans="1:12" ht="16" x14ac:dyDescent="0.2">
      <c r="A20" s="19" t="s">
        <v>21</v>
      </c>
      <c r="B20" s="15">
        <f>s!H22</f>
        <v>279.34681411929199</v>
      </c>
      <c r="C20" s="15">
        <f>'c'!H22</f>
        <v>412.92998088082004</v>
      </c>
      <c r="D20" s="15">
        <f>'pens s'!H22</f>
        <v>259.77943061319024</v>
      </c>
      <c r="E20" s="15">
        <f>'pens c'!H22</f>
        <v>347.93372970395268</v>
      </c>
      <c r="F20" s="15">
        <f>'lp+1'!H22</f>
        <v>540.05768109775249</v>
      </c>
      <c r="G20" s="15">
        <f>'lp+2'!H22</f>
        <v>636.42491399555661</v>
      </c>
      <c r="H20" s="15">
        <f>'lp+3'!H22</f>
        <v>749.99199971688461</v>
      </c>
      <c r="I20" s="15">
        <f>'c+1'!H22</f>
        <v>645.47203683815724</v>
      </c>
      <c r="J20" s="15">
        <f>'c+2'!H22</f>
        <v>735.35407848950649</v>
      </c>
      <c r="K20" s="15">
        <f>'c+3'!H22</f>
        <v>855.24408652472994</v>
      </c>
      <c r="L20" s="15">
        <f>'c+4'!H22</f>
        <v>1007.8748656495299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s!H25</f>
        <v>180.6862091152509</v>
      </c>
      <c r="C23" s="15">
        <f>'c'!H25</f>
        <v>300.68250754209862</v>
      </c>
      <c r="D23" s="15">
        <f>'pens s'!H25</f>
        <v>167.55640111098919</v>
      </c>
      <c r="E23" s="15">
        <f>'pens c'!H25</f>
        <v>243.28880173239122</v>
      </c>
      <c r="F23" s="15">
        <f>'lp+1'!H25</f>
        <v>273.99919986531631</v>
      </c>
      <c r="G23" s="15">
        <f>'lp+2'!H25</f>
        <v>366.3257325135674</v>
      </c>
      <c r="H23" s="15">
        <f>'lp+3'!H25</f>
        <v>468.46301080231541</v>
      </c>
      <c r="I23" s="15">
        <f>'c+1'!H25</f>
        <v>373.73554254859397</v>
      </c>
      <c r="J23" s="15">
        <f>'c+2'!H25</f>
        <v>459.5768839503902</v>
      </c>
      <c r="K23" s="15">
        <f>'c+3'!H25</f>
        <v>568.03708455303365</v>
      </c>
      <c r="L23" s="15">
        <f>'c+4'!H25</f>
        <v>621.30317501806394</v>
      </c>
    </row>
    <row r="24" spans="1:12" ht="32" x14ac:dyDescent="0.2">
      <c r="A24" s="19" t="s">
        <v>24</v>
      </c>
      <c r="B24" s="15">
        <f>s!H26</f>
        <v>175.06012692325089</v>
      </c>
      <c r="C24" s="15">
        <f>'c'!H26</f>
        <v>295.05642535009861</v>
      </c>
      <c r="D24" s="15">
        <f>'pens s'!H26</f>
        <v>161.93031891920836</v>
      </c>
      <c r="E24" s="15">
        <f>'pens c'!H26</f>
        <v>236.64954145841861</v>
      </c>
      <c r="F24" s="15">
        <f>'lp+1'!H26</f>
        <v>264.84618856767236</v>
      </c>
      <c r="G24" s="15">
        <f>'lp+2'!H26</f>
        <v>356.70142795127509</v>
      </c>
      <c r="H24" s="15">
        <f>'lp+3'!H26</f>
        <v>458.24338843204629</v>
      </c>
      <c r="I24" s="15">
        <f>'c+1'!H26</f>
        <v>364.58253125095001</v>
      </c>
      <c r="J24" s="15">
        <f>'c+2'!H26</f>
        <v>449.95257938809789</v>
      </c>
      <c r="K24" s="15">
        <f>'c+3'!H26</f>
        <v>557.81746218276453</v>
      </c>
      <c r="L24" s="15">
        <f>'c+4'!H26</f>
        <v>611.08355264779482</v>
      </c>
    </row>
    <row r="25" spans="1:12" ht="16" x14ac:dyDescent="0.2">
      <c r="A25" s="19" t="s">
        <v>25</v>
      </c>
      <c r="B25" s="15">
        <f>s!H27</f>
        <v>264.74620911525091</v>
      </c>
      <c r="C25" s="15">
        <f>'c'!H27</f>
        <v>393.46250754209859</v>
      </c>
      <c r="D25" s="15">
        <f>'pens s'!H27</f>
        <v>245.17882560914916</v>
      </c>
      <c r="E25" s="15">
        <f>'pens c'!H27</f>
        <v>328.46625636523123</v>
      </c>
      <c r="F25" s="15">
        <f>'lp+1'!H27</f>
        <v>359.17665449815627</v>
      </c>
      <c r="G25" s="15">
        <f>'lp+2'!H27</f>
        <v>457.65185917280735</v>
      </c>
      <c r="H25" s="15">
        <f>'lp+3'!H27</f>
        <v>571.21894489413535</v>
      </c>
      <c r="I25" s="15">
        <f>'c+1'!H27</f>
        <v>458.91299718143398</v>
      </c>
      <c r="J25" s="15">
        <f>'c+2'!H27</f>
        <v>550.9030106096302</v>
      </c>
      <c r="K25" s="15">
        <f>'c+3'!H27</f>
        <v>670.79301864485365</v>
      </c>
      <c r="L25" s="15">
        <f>'c+4'!H27</f>
        <v>724.05910910988393</v>
      </c>
    </row>
  </sheetData>
  <mergeCells count="1">
    <mergeCell ref="M1:P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78713-5E9D-4D67-841E-547E7F8F8CEE}">
  <dimension ref="A1:P25"/>
  <sheetViews>
    <sheetView workbookViewId="0"/>
  </sheetViews>
  <sheetFormatPr baseColWidth="10" defaultColWidth="8.83203125" defaultRowHeight="15" x14ac:dyDescent="0.2"/>
  <cols>
    <col min="1" max="1" width="53.33203125" customWidth="1"/>
    <col min="4" max="4" width="9.83203125" customWidth="1"/>
    <col min="5" max="5" width="10" customWidth="1"/>
  </cols>
  <sheetData>
    <row r="1" spans="1:16" ht="45" customHeight="1" x14ac:dyDescent="0.2">
      <c r="A1" s="16" t="s">
        <v>37</v>
      </c>
      <c r="B1" s="15" t="s">
        <v>47</v>
      </c>
      <c r="C1" s="15" t="s">
        <v>48</v>
      </c>
      <c r="D1" s="21" t="s">
        <v>49</v>
      </c>
      <c r="E1" s="21" t="s">
        <v>50</v>
      </c>
      <c r="F1" s="21" t="s">
        <v>51</v>
      </c>
      <c r="G1" s="21" t="s">
        <v>52</v>
      </c>
      <c r="H1" s="21" t="s">
        <v>53</v>
      </c>
      <c r="I1" s="21" t="s">
        <v>54</v>
      </c>
      <c r="J1" s="21" t="s">
        <v>55</v>
      </c>
      <c r="K1" s="21" t="s">
        <v>56</v>
      </c>
      <c r="L1" s="21" t="s">
        <v>57</v>
      </c>
      <c r="M1" s="36" t="s">
        <v>59</v>
      </c>
      <c r="N1" s="36"/>
      <c r="O1" s="36"/>
      <c r="P1" s="36"/>
    </row>
    <row r="2" spans="1:16" ht="16" x14ac:dyDescent="0.2">
      <c r="A2" s="19" t="s">
        <v>3</v>
      </c>
      <c r="B2" s="15">
        <f>s!I4</f>
        <v>43.37549403279651</v>
      </c>
      <c r="C2" s="15">
        <f>'c'!I4</f>
        <v>77.909622271656133</v>
      </c>
      <c r="D2" s="15">
        <f>'pens s'!I4</f>
        <v>44.869855963348833</v>
      </c>
      <c r="E2" s="15">
        <f>'pens c'!I4</f>
        <v>72.689477452159565</v>
      </c>
      <c r="F2" s="15">
        <f>'lp+1'!I4</f>
        <v>53.732704038917511</v>
      </c>
      <c r="G2" s="15">
        <f>'lp+2'!I4</f>
        <v>80.080648398476129</v>
      </c>
      <c r="H2" s="15">
        <f>'lp+3'!I4</f>
        <v>114.38682398638812</v>
      </c>
      <c r="I2" s="15">
        <f>'c+1'!I4</f>
        <v>84.808510510553006</v>
      </c>
      <c r="J2" s="15">
        <f>'c+2'!I4</f>
        <v>103.24667065582301</v>
      </c>
      <c r="K2" s="15">
        <f>'c+3'!I4</f>
        <v>139.69900037243502</v>
      </c>
      <c r="L2" s="15">
        <f>'c+4'!I4</f>
        <v>151.33065301201313</v>
      </c>
    </row>
    <row r="3" spans="1:16" ht="16" x14ac:dyDescent="0.2">
      <c r="A3" s="19" t="s">
        <v>4</v>
      </c>
      <c r="B3" s="15">
        <f>s!I5</f>
        <v>4.884405925247993</v>
      </c>
      <c r="C3" s="15">
        <f>'c'!I5</f>
        <v>9.5661538045189722</v>
      </c>
      <c r="D3" s="15">
        <f>'pens s'!I5</f>
        <v>6.6649164870689654</v>
      </c>
      <c r="E3" s="15">
        <f>'pens c'!I5</f>
        <v>7.8023347701149435</v>
      </c>
      <c r="F3" s="15">
        <f>'lp+1'!I5</f>
        <v>6.8738425808035108</v>
      </c>
      <c r="G3" s="15">
        <f>'lp+2'!I5</f>
        <v>6.8738425808035108</v>
      </c>
      <c r="H3" s="15">
        <f>'lp+3'!I5</f>
        <v>6.8738425808035108</v>
      </c>
      <c r="I3" s="15">
        <f>'c+1'!I5</f>
        <v>7.2058708780111171</v>
      </c>
      <c r="J3" s="15">
        <f>'c+2'!I5</f>
        <v>7.2058708780111171</v>
      </c>
      <c r="K3" s="15">
        <f>'c+3'!I5</f>
        <v>7.2058708780111171</v>
      </c>
      <c r="L3" s="15">
        <f>'c+4'!I5</f>
        <v>7.2058708780111171</v>
      </c>
    </row>
    <row r="4" spans="1:16" ht="16" x14ac:dyDescent="0.2">
      <c r="A4" s="19" t="s">
        <v>5</v>
      </c>
      <c r="B4" s="15">
        <f>s!I6</f>
        <v>0</v>
      </c>
      <c r="C4" s="15">
        <f>'c'!I6</f>
        <v>0</v>
      </c>
      <c r="D4" s="15">
        <f>'pens s'!I6</f>
        <v>0</v>
      </c>
      <c r="E4" s="15">
        <f>'pens c'!I6</f>
        <v>0</v>
      </c>
      <c r="F4" s="15">
        <f>'lp+1'!I6</f>
        <v>0</v>
      </c>
      <c r="G4" s="15">
        <f>'lp+2'!I6</f>
        <v>0</v>
      </c>
      <c r="H4" s="15">
        <f>'lp+3'!I6</f>
        <v>0</v>
      </c>
      <c r="I4" s="15">
        <f>'c+1'!I6</f>
        <v>0</v>
      </c>
      <c r="J4" s="15">
        <f>'c+2'!I6</f>
        <v>0</v>
      </c>
      <c r="K4" s="15">
        <f>'c+3'!I6</f>
        <v>0</v>
      </c>
      <c r="L4" s="15">
        <f>'c+4'!I6</f>
        <v>0</v>
      </c>
    </row>
    <row r="5" spans="1:16" ht="16" x14ac:dyDescent="0.2">
      <c r="A5" s="19" t="s">
        <v>6</v>
      </c>
      <c r="B5" s="15">
        <f>s!I7</f>
        <v>7.2464213994816733</v>
      </c>
      <c r="C5" s="15">
        <f>'c'!I7</f>
        <v>14.492842798963347</v>
      </c>
      <c r="D5" s="15">
        <f>'pens s'!I7</f>
        <v>6.1630939651980734</v>
      </c>
      <c r="E5" s="15">
        <f>'pens c'!I7</f>
        <v>12.326187930396147</v>
      </c>
      <c r="F5" s="15">
        <f>'lp+1'!I7</f>
        <v>23.714632214387834</v>
      </c>
      <c r="G5" s="15">
        <f>'lp+2'!I7</f>
        <v>35.297208094533993</v>
      </c>
      <c r="H5" s="15">
        <f>'lp+3'!I7</f>
        <v>50.13199220363424</v>
      </c>
      <c r="I5" s="15">
        <f>'c+1'!I7</f>
        <v>36.354134466535513</v>
      </c>
      <c r="J5" s="15">
        <f>'c+2'!I7</f>
        <v>47.936710346681657</v>
      </c>
      <c r="K5" s="15">
        <f>'c+3'!I7</f>
        <v>62.771494455781905</v>
      </c>
      <c r="L5" s="15">
        <f>'c+4'!I7</f>
        <v>72.389105419574008</v>
      </c>
    </row>
    <row r="6" spans="1:16" ht="16" x14ac:dyDescent="0.2">
      <c r="A6" s="19" t="s">
        <v>7</v>
      </c>
      <c r="B6" s="15">
        <f>s!I8</f>
        <v>5.5888158908486547</v>
      </c>
      <c r="C6" s="15">
        <f>'c'!I8</f>
        <v>5.5888158908486547</v>
      </c>
      <c r="D6" s="15">
        <f>'pens s'!I8</f>
        <v>5.5888158906309275</v>
      </c>
      <c r="E6" s="15">
        <f>'pens c'!I8</f>
        <v>6.5952828373926939</v>
      </c>
      <c r="F6" s="15">
        <f>'lp+1'!I8</f>
        <v>9.0923831617904352</v>
      </c>
      <c r="G6" s="15">
        <f>'lp+2'!I8</f>
        <v>9.56055465250593</v>
      </c>
      <c r="H6" s="15">
        <f>'lp+3'!I8</f>
        <v>10.151929167093925</v>
      </c>
      <c r="I6" s="15">
        <f>'c+1'!I8</f>
        <v>9.0923831617904352</v>
      </c>
      <c r="J6" s="15">
        <f>'c+2'!I8</f>
        <v>9.56055465250593</v>
      </c>
      <c r="K6" s="15">
        <f>'c+3'!I8</f>
        <v>10.151929167093925</v>
      </c>
      <c r="L6" s="15">
        <f>'c+4'!I8</f>
        <v>10.151929167093925</v>
      </c>
    </row>
    <row r="7" spans="1:16" ht="16" x14ac:dyDescent="0.2">
      <c r="A7" s="19" t="s">
        <v>8</v>
      </c>
      <c r="B7" s="15">
        <f>s!I9</f>
        <v>14.767288862464158</v>
      </c>
      <c r="C7" s="15">
        <f>'c'!I9</f>
        <v>19.689718483285546</v>
      </c>
      <c r="D7" s="15">
        <f>'pens s'!I9</f>
        <v>14.767288862464158</v>
      </c>
      <c r="E7" s="15">
        <f>'pens c'!I9</f>
        <v>19.689718483285546</v>
      </c>
      <c r="F7" s="15">
        <f>'lp+1'!I9</f>
        <v>17.228503672874851</v>
      </c>
      <c r="G7" s="15">
        <f>'lp+2'!I9</f>
        <v>17.228503672874851</v>
      </c>
      <c r="H7" s="15">
        <f>'lp+3'!I9</f>
        <v>17.228503672874851</v>
      </c>
      <c r="I7" s="15">
        <f>'c+1'!I9</f>
        <v>22.971338230499804</v>
      </c>
      <c r="J7" s="15">
        <f>'c+2'!I9</f>
        <v>22.971338230499804</v>
      </c>
      <c r="K7" s="15">
        <f>'c+3'!I9</f>
        <v>22.971338230499804</v>
      </c>
      <c r="L7" s="15">
        <f>'c+4'!I9</f>
        <v>22.971338230499804</v>
      </c>
    </row>
    <row r="8" spans="1:16" ht="16" x14ac:dyDescent="0.2">
      <c r="A8" s="19" t="s">
        <v>9</v>
      </c>
      <c r="B8" s="15">
        <f>s!I10</f>
        <v>1.172823287671233</v>
      </c>
      <c r="C8" s="15">
        <f>'c'!I10</f>
        <v>1.1294070205479452</v>
      </c>
      <c r="D8" s="15">
        <f>'pens s'!I10</f>
        <v>1.1774958904109587</v>
      </c>
      <c r="E8" s="15">
        <f>'pens c'!I10</f>
        <v>1.5840123287671231</v>
      </c>
      <c r="F8" s="15">
        <f>'lp+1'!I10</f>
        <v>2.3043876661607547</v>
      </c>
      <c r="G8" s="15">
        <f>'lp+2'!I10</f>
        <v>2.7517384736035084</v>
      </c>
      <c r="H8" s="15">
        <f>'lp+3'!I10</f>
        <v>2.8611074548483626</v>
      </c>
      <c r="I8" s="15">
        <f>'c+1'!I10</f>
        <v>1.7990917936973034</v>
      </c>
      <c r="J8" s="15">
        <f>'c+2'!I10</f>
        <v>2.3314038540321418</v>
      </c>
      <c r="K8" s="15">
        <f>'c+3'!I10</f>
        <v>2.7634765414372828</v>
      </c>
      <c r="L8" s="15">
        <f>'c+4'!I10</f>
        <v>2.8462019718848386</v>
      </c>
    </row>
    <row r="9" spans="1:16" ht="16" x14ac:dyDescent="0.2">
      <c r="A9" s="19" t="s">
        <v>10</v>
      </c>
      <c r="B9" s="15">
        <f>s!I11</f>
        <v>16.684533919196618</v>
      </c>
      <c r="C9" s="15">
        <f>'c'!I11</f>
        <v>19.899493943493646</v>
      </c>
      <c r="D9" s="15">
        <f>'pens s'!I11</f>
        <v>14.485796891085437</v>
      </c>
      <c r="E9" s="15">
        <f>'pens c'!I11</f>
        <v>17.940955078117295</v>
      </c>
      <c r="F9" s="15">
        <f>'lp+1'!I11</f>
        <v>20.402619454000369</v>
      </c>
      <c r="G9" s="15">
        <f>'lp+2'!I11</f>
        <v>23.488904021153726</v>
      </c>
      <c r="H9" s="15">
        <f>'lp+3'!I11</f>
        <v>30.987125586989393</v>
      </c>
      <c r="I9" s="15">
        <f>'c+1'!I11</f>
        <v>21.769698524014608</v>
      </c>
      <c r="J9" s="15">
        <f>'c+2'!I11</f>
        <v>24.710989856469485</v>
      </c>
      <c r="K9" s="15">
        <f>'c+3'!I11</f>
        <v>32.93417759579755</v>
      </c>
      <c r="L9" s="15">
        <f>'c+4'!I11</f>
        <v>34.819089646877792</v>
      </c>
    </row>
    <row r="10" spans="1:16" ht="16" x14ac:dyDescent="0.2">
      <c r="A10" s="19" t="s">
        <v>11</v>
      </c>
      <c r="B10" s="15">
        <f>s!I12</f>
        <v>1.9316081738023334</v>
      </c>
      <c r="C10" s="15">
        <f>'c'!I12</f>
        <v>1.9316081738023334</v>
      </c>
      <c r="D10" s="15">
        <f>'pens s'!I12</f>
        <v>1.9316081738023334</v>
      </c>
      <c r="E10" s="15">
        <f>'pens c'!I12</f>
        <v>1.9316081738023334</v>
      </c>
      <c r="F10" s="15">
        <f>'lp+1'!I12</f>
        <v>3.8050573278620785</v>
      </c>
      <c r="G10" s="15">
        <f>'lp+2'!I12</f>
        <v>3.208185590158223</v>
      </c>
      <c r="H10" s="15">
        <f>'lp+3'!I12</f>
        <v>1.6307388547980337</v>
      </c>
      <c r="I10" s="15">
        <f>'c+1'!I12</f>
        <v>9.2515119344097592</v>
      </c>
      <c r="J10" s="15">
        <f>'c+2'!I12</f>
        <v>10.253403779841229</v>
      </c>
      <c r="K10" s="15">
        <f>'c+3'!I12</f>
        <v>10.136161117077974</v>
      </c>
      <c r="L10" s="15">
        <f>'c+4'!I12</f>
        <v>5.7235736276244706</v>
      </c>
    </row>
    <row r="11" spans="1:16" ht="16" x14ac:dyDescent="0.2">
      <c r="A11" s="19" t="s">
        <v>12</v>
      </c>
      <c r="B11" s="15">
        <f>s!I13</f>
        <v>12.032458098112047</v>
      </c>
      <c r="C11" s="15">
        <f>'c'!I13</f>
        <v>13.000497296147675</v>
      </c>
      <c r="D11" s="15">
        <f>'pens s'!I13</f>
        <v>14.514809157566855</v>
      </c>
      <c r="E11" s="15">
        <f>'pens c'!I13</f>
        <v>15.884670356545566</v>
      </c>
      <c r="F11" s="15">
        <f>'lp+1'!I13</f>
        <v>23.885788305926106</v>
      </c>
      <c r="G11" s="15">
        <f>'lp+2'!I13</f>
        <v>25.748835660449927</v>
      </c>
      <c r="H11" s="15">
        <f>'lp+3'!I13</f>
        <v>29.244957259977305</v>
      </c>
      <c r="I11" s="15">
        <f>'c+1'!I13</f>
        <v>26.415601539932027</v>
      </c>
      <c r="J11" s="15">
        <f>'c+2'!I13</f>
        <v>28.382468299986993</v>
      </c>
      <c r="K11" s="15">
        <f>'c+3'!I13</f>
        <v>31.774770493983226</v>
      </c>
      <c r="L11" s="15">
        <f>'c+4'!I13</f>
        <v>35.512687509389714</v>
      </c>
    </row>
    <row r="12" spans="1:16" ht="16" x14ac:dyDescent="0.2">
      <c r="A12" s="19" t="s">
        <v>13</v>
      </c>
      <c r="B12" s="15">
        <f>s!I14</f>
        <v>2.877180219566696</v>
      </c>
      <c r="C12" s="15">
        <f>'c'!I14</f>
        <v>5.2510912918164454</v>
      </c>
      <c r="D12" s="15">
        <f>'pens s'!I14</f>
        <v>8.2223970853978425</v>
      </c>
      <c r="E12" s="15">
        <f>'pens c'!I14</f>
        <v>8.2975709360190848</v>
      </c>
      <c r="F12" s="15">
        <f>'lp+1'!I14</f>
        <v>8.504574751214399</v>
      </c>
      <c r="G12" s="15">
        <f>'lp+2'!I14</f>
        <v>8.504574751214399</v>
      </c>
      <c r="H12" s="15">
        <f>'lp+3'!I14</f>
        <v>10.470954092392551</v>
      </c>
      <c r="I12" s="15">
        <f>'c+1'!I14</f>
        <v>9.1011425183506329</v>
      </c>
      <c r="J12" s="15">
        <f>'c+2'!I14</f>
        <v>9.1011425183506329</v>
      </c>
      <c r="K12" s="15">
        <f>'c+3'!I14</f>
        <v>11.067521859528789</v>
      </c>
      <c r="L12" s="15">
        <f>'c+4'!I14</f>
        <v>11.067521859528789</v>
      </c>
    </row>
    <row r="13" spans="1:16" ht="16" x14ac:dyDescent="0.2">
      <c r="A13" s="19" t="s">
        <v>14</v>
      </c>
      <c r="B13" s="15">
        <f>s!I15</f>
        <v>0</v>
      </c>
      <c r="C13" s="15">
        <f>'c'!I15</f>
        <v>0</v>
      </c>
      <c r="D13" s="15">
        <f>'pens s'!I15</f>
        <v>0</v>
      </c>
      <c r="E13" s="15">
        <f>'pens c'!I15</f>
        <v>0</v>
      </c>
      <c r="F13" s="15">
        <f>'lp+1'!I15</f>
        <v>167.77931512649209</v>
      </c>
      <c r="G13" s="15">
        <f>'lp+2'!I15</f>
        <v>165.62075202700075</v>
      </c>
      <c r="H13" s="15">
        <f>'lp+3'!I15</f>
        <v>165.62075202700075</v>
      </c>
      <c r="I13" s="15">
        <f>'c+1'!I15</f>
        <v>167.77931512649209</v>
      </c>
      <c r="J13" s="15">
        <f>'c+2'!I15</f>
        <v>165.62075202700075</v>
      </c>
      <c r="K13" s="15">
        <f>'c+3'!I15</f>
        <v>165.62075202700075</v>
      </c>
      <c r="L13" s="15">
        <f>'c+4'!I15</f>
        <v>267.37019321460491</v>
      </c>
    </row>
    <row r="14" spans="1:16" ht="16" x14ac:dyDescent="0.2">
      <c r="A14" s="19" t="s">
        <v>15</v>
      </c>
      <c r="B14" s="15">
        <f>s!I16</f>
        <v>13.670600915662966</v>
      </c>
      <c r="C14" s="15">
        <f>'c'!I16</f>
        <v>24.975254586928941</v>
      </c>
      <c r="D14" s="15">
        <f>'pens s'!I16</f>
        <v>16.118406163756958</v>
      </c>
      <c r="E14" s="15">
        <f>'pens c'!I16</f>
        <v>32.281915027479279</v>
      </c>
      <c r="F14" s="15">
        <f>'lp+1'!I16</f>
        <v>30.165364090360786</v>
      </c>
      <c r="G14" s="15">
        <f>'lp+2'!I16</f>
        <v>33.155507806024239</v>
      </c>
      <c r="H14" s="15">
        <f>'lp+3'!I16</f>
        <v>45.98771138877192</v>
      </c>
      <c r="I14" s="15">
        <f>'c+1'!I16</f>
        <v>41.5497279071283</v>
      </c>
      <c r="J14" s="15">
        <f>'c+2'!I16</f>
        <v>44.539871622791743</v>
      </c>
      <c r="K14" s="15">
        <f>'c+3'!I16</f>
        <v>57.725066818849307</v>
      </c>
      <c r="L14" s="15">
        <f>'c+4'!I16</f>
        <v>72.322033703659159</v>
      </c>
    </row>
    <row r="15" spans="1:16" ht="16" x14ac:dyDescent="0.2">
      <c r="A15" s="19" t="s">
        <v>16</v>
      </c>
      <c r="B15" s="15">
        <f>s!I17</f>
        <v>0</v>
      </c>
      <c r="C15" s="15">
        <f>'c'!I17</f>
        <v>0</v>
      </c>
      <c r="D15" s="15">
        <f>'pens s'!I17</f>
        <v>0</v>
      </c>
      <c r="E15" s="15">
        <f>'pens c'!I17</f>
        <v>0</v>
      </c>
      <c r="F15" s="15">
        <f>'lp+1'!I17</f>
        <v>44.425881332854502</v>
      </c>
      <c r="G15" s="15">
        <f>'lp+2'!I17</f>
        <v>52.195824298038758</v>
      </c>
      <c r="H15" s="15">
        <f>'lp+3'!I17</f>
        <v>56.074445700438105</v>
      </c>
      <c r="I15" s="15">
        <f>'c+1'!I17</f>
        <v>48.450091026585483</v>
      </c>
      <c r="J15" s="15">
        <f>'c+2'!I17</f>
        <v>56.220033991769753</v>
      </c>
      <c r="K15" s="15">
        <f>'c+3'!I17</f>
        <v>61.498523124186228</v>
      </c>
      <c r="L15" s="15">
        <f>'c+4'!I17</f>
        <v>67.160363088474952</v>
      </c>
    </row>
    <row r="16" spans="1:16" ht="16" x14ac:dyDescent="0.2">
      <c r="A16" s="19" t="s">
        <v>17</v>
      </c>
      <c r="B16" s="15">
        <f>s!I18</f>
        <v>26.678545762232041</v>
      </c>
      <c r="C16" s="15">
        <f>'c'!I18</f>
        <v>53.346452753094376</v>
      </c>
      <c r="D16" s="15">
        <f>'pens s'!I18</f>
        <v>10.621876448107198</v>
      </c>
      <c r="E16" s="15">
        <f>'pens c'!I18</f>
        <v>11.147006202915872</v>
      </c>
      <c r="F16" s="15">
        <f>'lp+1'!I18</f>
        <v>1.2469849661669001</v>
      </c>
      <c r="G16" s="15">
        <f>'lp+2'!I18</f>
        <v>1.4166565982813788</v>
      </c>
      <c r="H16" s="15">
        <f>'lp+3'!I18</f>
        <v>8.2087646450221108</v>
      </c>
      <c r="I16" s="15">
        <f>'c+1'!I18</f>
        <v>15.070638725200444</v>
      </c>
      <c r="J16" s="15">
        <f>'c+2'!I18</f>
        <v>15.240310357314923</v>
      </c>
      <c r="K16" s="15">
        <f>'c+3'!I18</f>
        <v>22.032418404055655</v>
      </c>
      <c r="L16" s="15">
        <f>'c+4'!I18</f>
        <v>22.032418404055655</v>
      </c>
    </row>
    <row r="17" spans="1:12" ht="16" x14ac:dyDescent="0.2">
      <c r="A17" s="19" t="s">
        <v>18</v>
      </c>
      <c r="B17" s="15">
        <f>s!I19</f>
        <v>45.250394695834828</v>
      </c>
      <c r="C17" s="15">
        <f>'c'!I19</f>
        <v>75.210010105467092</v>
      </c>
      <c r="D17" s="15">
        <f>'pens s'!I19</f>
        <v>37.853961473371648</v>
      </c>
      <c r="E17" s="15">
        <f>'pens c'!I19</f>
        <v>55.869277767347072</v>
      </c>
      <c r="F17" s="15">
        <f>'lp+1'!I19</f>
        <v>45.762041247627067</v>
      </c>
      <c r="G17" s="15">
        <f>'lp+2'!I19</f>
        <v>84.626351353783136</v>
      </c>
      <c r="H17" s="15">
        <f>'lp+3'!I19</f>
        <v>102.59080694381845</v>
      </c>
      <c r="I17" s="15">
        <f>'c+1'!I19</f>
        <v>63.919661703338832</v>
      </c>
      <c r="J17" s="15">
        <f>'c+2'!I19</f>
        <v>102.7839718094949</v>
      </c>
      <c r="K17" s="15">
        <f>'c+3'!I19</f>
        <v>120.7484273995302</v>
      </c>
      <c r="L17" s="15">
        <f>'c+4'!I19</f>
        <v>131.42956330019413</v>
      </c>
    </row>
    <row r="18" spans="1:12" ht="16" x14ac:dyDescent="0.2">
      <c r="A18" s="19" t="s">
        <v>19</v>
      </c>
      <c r="B18" s="15">
        <f>s!I20</f>
        <v>86.13</v>
      </c>
      <c r="C18" s="15">
        <f>'c'!I20</f>
        <v>94.28</v>
      </c>
      <c r="D18" s="15">
        <f>'pens s'!I20</f>
        <v>78.553893592137896</v>
      </c>
      <c r="E18" s="15">
        <f>'pens c'!I20</f>
        <v>86.199584088434079</v>
      </c>
      <c r="F18" s="15">
        <f>'lp+1'!I20</f>
        <v>86.199584088434079</v>
      </c>
      <c r="G18" s="15">
        <f>'lp+2'!I20</f>
        <v>92.422040179150855</v>
      </c>
      <c r="H18" s="15">
        <f>'lp+3'!I20</f>
        <v>103.98900530092182</v>
      </c>
      <c r="I18" s="15">
        <f>'c+1'!I20</f>
        <v>86.199584088434079</v>
      </c>
      <c r="J18" s="15">
        <f>'c+2'!I20</f>
        <v>92.422040179150855</v>
      </c>
      <c r="K18" s="15">
        <f>'c+3'!I20</f>
        <v>103.98900530092182</v>
      </c>
      <c r="L18" s="15">
        <f>'c+4'!I20</f>
        <v>103.98900530092182</v>
      </c>
    </row>
    <row r="19" spans="1:12" ht="16" x14ac:dyDescent="0.2">
      <c r="A19" s="20" t="s">
        <v>20</v>
      </c>
      <c r="B19" s="15">
        <f>s!I21</f>
        <v>196.16057118291775</v>
      </c>
      <c r="C19" s="15">
        <f>'c'!I21</f>
        <v>321.99096842057111</v>
      </c>
      <c r="D19" s="15">
        <f>'pens s'!I21</f>
        <v>182.9803224522102</v>
      </c>
      <c r="E19" s="15">
        <f>'pens c'!I21</f>
        <v>264.04001734434246</v>
      </c>
      <c r="F19" s="15">
        <f>'lp+1'!I21</f>
        <v>291.14476481094709</v>
      </c>
      <c r="G19" s="15">
        <f>'lp+2'!I21</f>
        <v>384.13733595190172</v>
      </c>
      <c r="H19" s="15">
        <f>'lp+3'!I21</f>
        <v>486.82970353785083</v>
      </c>
      <c r="I19" s="15">
        <f>'c+1'!I21</f>
        <v>397.75940292004725</v>
      </c>
      <c r="J19" s="15">
        <f>'c+2'!I21</f>
        <v>484.48474085357327</v>
      </c>
      <c r="K19" s="15">
        <f>'c+3'!I21</f>
        <v>593.48017645826803</v>
      </c>
      <c r="L19" s="15">
        <f>'c+4'!I21</f>
        <v>646.96234981888142</v>
      </c>
    </row>
    <row r="20" spans="1:12" ht="16" x14ac:dyDescent="0.2">
      <c r="A20" s="19" t="s">
        <v>21</v>
      </c>
      <c r="B20" s="15">
        <f>s!I22</f>
        <v>282.29057118291774</v>
      </c>
      <c r="C20" s="15">
        <f>'c'!I22</f>
        <v>416.27096842057108</v>
      </c>
      <c r="D20" s="15">
        <f>'pens s'!I22</f>
        <v>261.53421604434811</v>
      </c>
      <c r="E20" s="15">
        <f>'pens c'!I22</f>
        <v>350.23960143277657</v>
      </c>
      <c r="F20" s="15">
        <f>'lp+1'!I22</f>
        <v>545.12366402587327</v>
      </c>
      <c r="G20" s="15">
        <f>'lp+2'!I22</f>
        <v>642.18012815805332</v>
      </c>
      <c r="H20" s="15">
        <f>'lp+3'!I22</f>
        <v>756.43946086577341</v>
      </c>
      <c r="I20" s="15">
        <f>'c+1'!I22</f>
        <v>651.73830213497342</v>
      </c>
      <c r="J20" s="15">
        <f>'c+2'!I22</f>
        <v>742.52753305972487</v>
      </c>
      <c r="K20" s="15">
        <f>'c+3'!I22</f>
        <v>863.08993378619061</v>
      </c>
      <c r="L20" s="15">
        <f>'c+4'!I22</f>
        <v>1018.3215483344081</v>
      </c>
    </row>
    <row r="21" spans="1:12" x14ac:dyDescent="0.2">
      <c r="A21" s="19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2" ht="16" x14ac:dyDescent="0.2">
      <c r="A22" s="20" t="s">
        <v>22</v>
      </c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2" ht="16" x14ac:dyDescent="0.2">
      <c r="A23" s="19" t="s">
        <v>23</v>
      </c>
      <c r="B23" s="15">
        <f>s!I25</f>
        <v>181.39328232045358</v>
      </c>
      <c r="C23" s="15">
        <f>'c'!I25</f>
        <v>302.30124993728555</v>
      </c>
      <c r="D23" s="15">
        <f>'pens s'!I25</f>
        <v>168.21</v>
      </c>
      <c r="E23" s="15">
        <f>'pens c'!I25</f>
        <v>244.3502988610569</v>
      </c>
      <c r="F23" s="15">
        <f>'lp+1'!I25</f>
        <v>273.91626113807223</v>
      </c>
      <c r="G23" s="15">
        <f>'lp+2'!I25</f>
        <v>366.90883227902685</v>
      </c>
      <c r="H23" s="15">
        <f>'lp+3'!I25</f>
        <v>469.60119986497591</v>
      </c>
      <c r="I23" s="15">
        <f>'c+1'!I25</f>
        <v>374.78806468954747</v>
      </c>
      <c r="J23" s="15">
        <f>'c+2'!I25</f>
        <v>461.51340262307349</v>
      </c>
      <c r="K23" s="15">
        <f>'c+3'!I25</f>
        <v>570.50883822776825</v>
      </c>
      <c r="L23" s="15">
        <f>'c+4'!I25</f>
        <v>623.99101158838164</v>
      </c>
    </row>
    <row r="24" spans="1:12" ht="32" x14ac:dyDescent="0.2">
      <c r="A24" s="19" t="s">
        <v>24</v>
      </c>
      <c r="B24" s="15">
        <f>s!I26</f>
        <v>175.80446642960493</v>
      </c>
      <c r="C24" s="15">
        <f>'c'!I26</f>
        <v>296.7124340464369</v>
      </c>
      <c r="D24" s="15">
        <f>'pens s'!I26</f>
        <v>162.62</v>
      </c>
      <c r="E24" s="15">
        <f>'pens c'!I26</f>
        <v>237.75501602366421</v>
      </c>
      <c r="F24" s="15">
        <f>'lp+1'!I26</f>
        <v>264.82387797628178</v>
      </c>
      <c r="G24" s="15">
        <f>'lp+2'!I26</f>
        <v>357.34827762652094</v>
      </c>
      <c r="H24" s="15">
        <f>'lp+3'!I26</f>
        <v>459.44927069788201</v>
      </c>
      <c r="I24" s="15">
        <f>'c+1'!I26</f>
        <v>365.69568152775702</v>
      </c>
      <c r="J24" s="15">
        <f>'c+2'!I26</f>
        <v>451.95284797056757</v>
      </c>
      <c r="K24" s="15">
        <f>'c+3'!I26</f>
        <v>560.3569090606743</v>
      </c>
      <c r="L24" s="15">
        <f>'c+4'!I26</f>
        <v>613.83908242128769</v>
      </c>
    </row>
    <row r="25" spans="1:12" ht="16" x14ac:dyDescent="0.2">
      <c r="A25" s="19" t="s">
        <v>25</v>
      </c>
      <c r="B25" s="15">
        <f>s!I27</f>
        <v>267.52328232045357</v>
      </c>
      <c r="C25" s="15">
        <f>'c'!I27</f>
        <v>396.58124993728552</v>
      </c>
      <c r="D25" s="15">
        <f>'pens s'!I27</f>
        <v>246.77</v>
      </c>
      <c r="E25" s="15">
        <f>'pens c'!I27</f>
        <v>330.54988294949101</v>
      </c>
      <c r="F25" s="15">
        <f>'lp+1'!I27</f>
        <v>360.11584522650639</v>
      </c>
      <c r="G25" s="15">
        <f>'lp+2'!I27</f>
        <v>459.33087245817774</v>
      </c>
      <c r="H25" s="15">
        <f>'lp+3'!I27</f>
        <v>573.59020516589783</v>
      </c>
      <c r="I25" s="15">
        <f>'c+1'!I27</f>
        <v>460.98764877798158</v>
      </c>
      <c r="J25" s="15">
        <f>'c+2'!I27</f>
        <v>553.93544280222432</v>
      </c>
      <c r="K25" s="15">
        <f>'c+3'!I27</f>
        <v>674.49784352869005</v>
      </c>
      <c r="L25" s="15">
        <f>'c+4'!I27</f>
        <v>727.98001688930344</v>
      </c>
    </row>
  </sheetData>
  <mergeCells count="1">
    <mergeCell ref="M1:P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28</vt:i4>
      </vt:variant>
    </vt:vector>
  </HeadingPairs>
  <TitlesOfParts>
    <vt:vector size="28" baseType="lpstr">
      <vt:lpstr>CONTENTS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s</vt:lpstr>
      <vt:lpstr>c</vt:lpstr>
      <vt:lpstr>pens s</vt:lpstr>
      <vt:lpstr>pens c</vt:lpstr>
      <vt:lpstr>lp+1</vt:lpstr>
      <vt:lpstr>lp+2</vt:lpstr>
      <vt:lpstr>lp+3</vt:lpstr>
      <vt:lpstr>c+1</vt:lpstr>
      <vt:lpstr>c+2</vt:lpstr>
      <vt:lpstr>c+3</vt:lpstr>
      <vt:lpstr>c+4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Donald Hirsch</dc:creator>
  <cp:lastModifiedBy>Matt Padley</cp:lastModifiedBy>
  <dcterms:created xsi:type="dcterms:W3CDTF">2018-04-19T15:14:14Z</dcterms:created>
  <dcterms:modified xsi:type="dcterms:W3CDTF">2023-09-13T09:14:50Z</dcterms:modified>
</cp:coreProperties>
</file>